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2\"/>
    </mc:Choice>
  </mc:AlternateContent>
  <bookViews>
    <workbookView xWindow="0" yWindow="0" windowWidth="18555" windowHeight="7215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Efectivo!$A$82:$E$82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B49" i="1"/>
  <c r="B100" i="1"/>
  <c r="C62" i="1"/>
  <c r="C63" i="1"/>
  <c r="C64" i="1"/>
  <c r="C65" i="1"/>
  <c r="C66" i="1"/>
  <c r="C67" i="1"/>
  <c r="C68" i="1"/>
  <c r="A62" i="1"/>
  <c r="A63" i="1"/>
  <c r="A64" i="1"/>
  <c r="A65" i="1"/>
  <c r="A66" i="1"/>
  <c r="A67" i="1"/>
  <c r="A68" i="1"/>
  <c r="C96" i="1"/>
  <c r="C90" i="1"/>
  <c r="C91" i="1"/>
  <c r="C92" i="1"/>
  <c r="C97" i="1"/>
  <c r="C98" i="1"/>
  <c r="A90" i="1"/>
  <c r="A91" i="1"/>
  <c r="A92" i="1"/>
  <c r="A97" i="1"/>
  <c r="A98" i="1"/>
  <c r="C60" i="1"/>
  <c r="C61" i="1"/>
  <c r="A60" i="1"/>
  <c r="A61" i="1"/>
  <c r="C88" i="1"/>
  <c r="C89" i="1"/>
  <c r="C93" i="1"/>
  <c r="A93" i="1"/>
  <c r="A96" i="1"/>
  <c r="A88" i="1"/>
  <c r="A89" i="1"/>
  <c r="B119" i="1"/>
  <c r="C112" i="1"/>
  <c r="C113" i="1"/>
  <c r="C114" i="1"/>
  <c r="C115" i="1"/>
  <c r="C116" i="1"/>
  <c r="C117" i="1"/>
  <c r="C118" i="1"/>
  <c r="A113" i="1"/>
  <c r="A114" i="1"/>
  <c r="A115" i="1"/>
  <c r="A116" i="1"/>
  <c r="A117" i="1"/>
  <c r="A118" i="1"/>
  <c r="A27" i="1"/>
  <c r="A28" i="1"/>
  <c r="A29" i="1"/>
  <c r="A30" i="1"/>
  <c r="A31" i="1"/>
  <c r="A32" i="1"/>
  <c r="A33" i="1"/>
  <c r="C27" i="1"/>
  <c r="C28" i="1"/>
  <c r="C29" i="1"/>
  <c r="C30" i="1"/>
  <c r="C31" i="1"/>
  <c r="C32" i="1"/>
  <c r="C33" i="1"/>
  <c r="A44" i="1"/>
  <c r="A45" i="1"/>
  <c r="A46" i="1"/>
  <c r="A47" i="1"/>
  <c r="A48" i="1"/>
  <c r="C44" i="1"/>
  <c r="C45" i="1"/>
  <c r="C46" i="1"/>
  <c r="C47" i="1"/>
  <c r="C48" i="1"/>
  <c r="B79" i="1"/>
  <c r="A75" i="1"/>
  <c r="A76" i="1"/>
  <c r="A77" i="1"/>
  <c r="A78" i="1"/>
  <c r="C75" i="1"/>
  <c r="C76" i="1"/>
  <c r="C77" i="1"/>
  <c r="C78" i="1"/>
  <c r="B70" i="1"/>
  <c r="A56" i="1"/>
  <c r="A57" i="1"/>
  <c r="A58" i="1"/>
  <c r="A59" i="1"/>
  <c r="A69" i="1"/>
  <c r="C55" i="1"/>
  <c r="C56" i="1"/>
  <c r="C57" i="1"/>
  <c r="C58" i="1"/>
  <c r="C59" i="1"/>
  <c r="C69" i="1"/>
  <c r="A85" i="1"/>
  <c r="A86" i="1"/>
  <c r="A87" i="1"/>
  <c r="A95" i="1"/>
  <c r="A99" i="1"/>
  <c r="C85" i="1"/>
  <c r="C86" i="1"/>
  <c r="C87" i="1"/>
  <c r="C95" i="1"/>
  <c r="C99" i="1"/>
  <c r="C26" i="1" l="1"/>
  <c r="A26" i="1"/>
  <c r="C20" i="1"/>
  <c r="C21" i="1"/>
  <c r="C22" i="1"/>
  <c r="C23" i="1"/>
  <c r="C24" i="1"/>
  <c r="C25" i="1"/>
  <c r="A22" i="1"/>
  <c r="A23" i="1"/>
  <c r="A24" i="1"/>
  <c r="A25" i="1"/>
  <c r="C54" i="1"/>
  <c r="A112" i="1"/>
  <c r="A103" i="1" l="1"/>
  <c r="C39" i="1"/>
  <c r="C40" i="1"/>
  <c r="C41" i="1"/>
  <c r="A39" i="1"/>
  <c r="A40" i="1"/>
  <c r="C19" i="1"/>
  <c r="A19" i="1"/>
  <c r="A20" i="1"/>
  <c r="C17" i="1"/>
  <c r="C18" i="1"/>
  <c r="A17" i="1"/>
  <c r="A18" i="1"/>
  <c r="C10" i="1"/>
  <c r="C11" i="1"/>
  <c r="C12" i="1"/>
  <c r="C13" i="1"/>
  <c r="A10" i="1"/>
  <c r="A11" i="1"/>
  <c r="A12" i="1"/>
  <c r="A13" i="1"/>
  <c r="C109" i="1"/>
  <c r="C110" i="1"/>
  <c r="C111" i="1"/>
  <c r="A109" i="1"/>
  <c r="A110" i="1"/>
  <c r="A111" i="1"/>
  <c r="E2" i="3"/>
  <c r="A54" i="1"/>
  <c r="A55" i="1"/>
  <c r="C42" i="1"/>
  <c r="C43" i="1"/>
  <c r="A41" i="1"/>
  <c r="A42" i="1"/>
  <c r="A43" i="1"/>
  <c r="C14" i="1"/>
  <c r="C15" i="1"/>
  <c r="C16" i="1"/>
  <c r="A14" i="1"/>
  <c r="A15" i="1"/>
  <c r="A16" i="1"/>
  <c r="A21" i="1"/>
  <c r="C108" i="1"/>
  <c r="A108" i="1"/>
  <c r="C74" i="1"/>
  <c r="A74" i="1"/>
  <c r="C84" i="1" l="1"/>
  <c r="A84" i="1"/>
  <c r="C94" i="1"/>
  <c r="A94" i="1"/>
  <c r="C9" i="1"/>
  <c r="A9" i="1"/>
  <c r="C38" i="1"/>
  <c r="A38" i="1"/>
  <c r="C53" i="1" l="1"/>
  <c r="A53" i="1"/>
  <c r="A107" i="1" l="1"/>
  <c r="C107" i="1"/>
  <c r="A83" i="1"/>
  <c r="C83" i="1"/>
</calcChain>
</file>

<file path=xl/sharedStrings.xml><?xml version="1.0" encoding="utf-8"?>
<sst xmlns="http://schemas.openxmlformats.org/spreadsheetml/2006/main" count="1014" uniqueCount="25">
  <si>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</si>
  <si>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</si>
  <si>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</si>
  <si>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</si>
  <si>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</si>
  <si>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</si>
  <si>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</si>
  <si>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</si>
  <si>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</si>
  <si>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</si>
  <si>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</si>
  <si>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</si>
  <si>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</si>
  <si>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</si>
  <si>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</si>
  <si>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</si>
  <si>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</si>
  <si>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</si>
  <si>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</si>
  <si>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</si>
  <si>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</si>
  <si>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</si>
  <si>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>GAVETA DE RECHAZO LLENA</t>
  </si>
  <si>
    <t>3335961415 </t>
  </si>
  <si>
    <t>2 Gavetas Vacias + 1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</si>
</sst>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4" xfId="0" applyFont="1" applyFill="1" applyBorder="1" applyAlignment="1">
      <alignment horizontal="center" vertical="center" wrapText="1"/>
    </xf>
    <xf numFmtId="0" fontId="6" fillId="6" borderId="34" xfId="0" applyNumberFormat="1" applyFont="1" applyFill="1" applyBorder="1" applyAlignment="1">
      <alignment horizontal="center" vertical="center" wrapText="1"/>
    </xf>
    <xf numFmtId="0" fontId="7" fillId="10" borderId="34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35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0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topLeftCell="A73" zoomScale="95" zoomScaleNormal="95" workbookViewId="0">
      <selection activeCell="H28" sqref="H28"/>
    </sheetView>
  </sheetViews>
  <sheetFormatPr baseColWidth="10" defaultColWidth="23.42578125" defaultRowHeight="15" x14ac:dyDescent="0.25"/>
  <cols>
    <col min="1" max="1" width="26.42578125" bestFit="1" customWidth="1"/>
    <col min="2" max="2" width="23" style="32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6" t="s">
        <v>1</v>
      </c>
      <c r="B1" s="47"/>
      <c r="C1" s="47"/>
      <c r="D1" s="47"/>
      <c r="E1" s="48"/>
    </row>
    <row r="2" spans="1:5" ht="25.5" x14ac:dyDescent="0.25">
      <c r="A2" s="49" t="s">
        <v>0</v>
      </c>
      <c r="B2" s="50"/>
      <c r="C2" s="50"/>
      <c r="D2" s="50"/>
      <c r="E2" s="51"/>
    </row>
    <row r="3" spans="1:5" ht="18" x14ac:dyDescent="0.25">
      <c r="B3" s="29"/>
      <c r="C3" s="1"/>
      <c r="D3" s="1"/>
      <c r="E3" s="8"/>
    </row>
    <row r="4" spans="1:5" ht="18.75" thickBot="1" x14ac:dyDescent="0.3">
      <c r="A4" s="7" t="s">
        <v>2</v>
      </c>
      <c r="B4" s="25">
        <v>44399.25</v>
      </c>
      <c r="C4" s="1"/>
      <c r="D4" s="1"/>
      <c r="E4" s="9"/>
    </row>
    <row r="5" spans="1:5" ht="18.75" thickBot="1" x14ac:dyDescent="0.3">
      <c r="A5" s="7" t="s">
        <v>3</v>
      </c>
      <c r="B5" s="25">
        <v>44399.708333333336</v>
      </c>
      <c r="C5" s="37"/>
      <c r="D5" s="1"/>
      <c r="E5" s="9"/>
    </row>
    <row r="6" spans="1:5" ht="18" x14ac:dyDescent="0.25">
      <c r="B6" s="29"/>
      <c r="C6" s="1"/>
      <c r="D6" s="1"/>
      <c r="E6" s="11"/>
    </row>
    <row r="7" spans="1:5" ht="18" customHeight="1" x14ac:dyDescent="0.25">
      <c r="A7" s="52" t="s">
        <v>4</v>
      </c>
      <c r="B7" s="53"/>
      <c r="C7" s="53"/>
      <c r="D7" s="53"/>
      <c r="E7" s="54"/>
    </row>
    <row r="8" spans="1:5" ht="18" x14ac:dyDescent="0.25">
      <c r="A8" s="2" t="s">
        <v>5</v>
      </c>
      <c r="B8" s="2" t="s">
        <v>6</v>
      </c>
      <c r="C8" s="2" t="s">
        <v>7</v>
      </c>
      <c r="D8" s="10" t="s">
        <v>8</v>
      </c>
      <c r="E8" s="10" t="s">
        <v>9</v>
      </c>
    </row>
    <row r="9" spans="1:5" ht="18" customHeight="1" x14ac:dyDescent="0.25">
      <c r="A9" s="18" t="str">
        <f>VLOOKUP(B9,'[1]LISTADO ATM'!$A$2:$C$822,3,0)</f>
        <v>ESTE</v>
      </c>
      <c r="B9" s="27">
        <v>211</v>
      </c>
      <c r="C9" s="21" t="str">
        <f>VLOOKUP(B9,'[1]LISTADO ATM'!$A$2:$B$822,2,0)</f>
        <v xml:space="preserve">ATM Oficina La Romana I </v>
      </c>
      <c r="D9" s="13" t="s">
        <v>19</v>
      </c>
      <c r="E9" s="21">
        <v>3335962912</v>
      </c>
    </row>
    <row r="10" spans="1:5" ht="18" customHeight="1" x14ac:dyDescent="0.25">
      <c r="A10" s="18" t="str">
        <f>VLOOKUP(B10,'[1]LISTADO ATM'!$A$2:$C$822,3,0)</f>
        <v>ESTE</v>
      </c>
      <c r="B10" s="27">
        <v>742</v>
      </c>
      <c r="C10" s="21" t="str">
        <f>VLOOKUP(B10,'[1]LISTADO ATM'!$A$2:$B$822,2,0)</f>
        <v xml:space="preserve">ATM Oficina Plaza del Rey (La Romana) </v>
      </c>
      <c r="D10" s="13" t="s">
        <v>19</v>
      </c>
      <c r="E10" s="38">
        <v>3335962463</v>
      </c>
    </row>
    <row r="11" spans="1:5" ht="18" customHeight="1" x14ac:dyDescent="0.25">
      <c r="A11" s="18" t="str">
        <f>VLOOKUP(B11,'[1]LISTADO ATM'!$A$2:$C$822,3,0)</f>
        <v>DISTRITO NACIONAL</v>
      </c>
      <c r="B11" s="27">
        <v>957</v>
      </c>
      <c r="C11" s="21" t="str">
        <f>VLOOKUP(B11,'[1]LISTADO ATM'!$A$2:$B$822,2,0)</f>
        <v xml:space="preserve">ATM Oficina Venezuela </v>
      </c>
      <c r="D11" s="13" t="s">
        <v>19</v>
      </c>
      <c r="E11" s="38">
        <v>3335962519</v>
      </c>
    </row>
    <row r="12" spans="1:5" ht="18" customHeight="1" x14ac:dyDescent="0.25">
      <c r="A12" s="18" t="str">
        <f>VLOOKUP(B12,'[1]LISTADO ATM'!$A$2:$C$822,3,0)</f>
        <v>ESTE</v>
      </c>
      <c r="B12" s="27">
        <v>651</v>
      </c>
      <c r="C12" s="21" t="str">
        <f>VLOOKUP(B12,'[1]LISTADO ATM'!$A$2:$B$822,2,0)</f>
        <v>ATM Eco Petroleo Romana</v>
      </c>
      <c r="D12" s="13" t="s">
        <v>19</v>
      </c>
      <c r="E12" s="38">
        <v>3335962665</v>
      </c>
    </row>
    <row r="13" spans="1:5" ht="18" customHeight="1" x14ac:dyDescent="0.25">
      <c r="A13" s="18" t="str">
        <f>VLOOKUP(B13,'[1]LISTADO ATM'!$A$2:$C$822,3,0)</f>
        <v>SUR</v>
      </c>
      <c r="B13" s="27">
        <v>5</v>
      </c>
      <c r="C13" s="21" t="str">
        <f>VLOOKUP(B13,'[1]LISTADO ATM'!$A$2:$B$822,2,0)</f>
        <v>ATM Oficina Autoservicio Villa Ofelia (San Juan)</v>
      </c>
      <c r="D13" s="13" t="s">
        <v>19</v>
      </c>
      <c r="E13" s="21">
        <v>3335962805</v>
      </c>
    </row>
    <row r="14" spans="1:5" ht="18" customHeight="1" x14ac:dyDescent="0.25">
      <c r="A14" s="18" t="str">
        <f>VLOOKUP(B14,'[1]LISTADO ATM'!$A$2:$C$822,3,0)</f>
        <v>NORTE</v>
      </c>
      <c r="B14" s="27">
        <v>746</v>
      </c>
      <c r="C14" s="21" t="str">
        <f>VLOOKUP(B14,'[1]LISTADO ATM'!$A$2:$B$822,2,0)</f>
        <v xml:space="preserve">ATM Oficina Las Terrenas </v>
      </c>
      <c r="D14" s="13" t="s">
        <v>19</v>
      </c>
      <c r="E14" s="21">
        <v>3335962927</v>
      </c>
    </row>
    <row r="15" spans="1:5" ht="18" customHeight="1" x14ac:dyDescent="0.25">
      <c r="A15" s="18" t="str">
        <f>VLOOKUP(B15,'[1]LISTADO ATM'!$A$2:$C$822,3,0)</f>
        <v>NORTE</v>
      </c>
      <c r="B15" s="27">
        <v>950</v>
      </c>
      <c r="C15" s="21" t="str">
        <f>VLOOKUP(B15,'[1]LISTADO ATM'!$A$2:$B$822,2,0)</f>
        <v xml:space="preserve">ATM Oficina Monterrico </v>
      </c>
      <c r="D15" s="13" t="s">
        <v>19</v>
      </c>
      <c r="E15" s="21">
        <v>3335962942</v>
      </c>
    </row>
    <row r="16" spans="1:5" ht="18" customHeight="1" x14ac:dyDescent="0.25">
      <c r="A16" s="18" t="str">
        <f>VLOOKUP(B16,'[1]LISTADO ATM'!$A$2:$C$822,3,0)</f>
        <v>ESTE</v>
      </c>
      <c r="B16" s="27">
        <v>842</v>
      </c>
      <c r="C16" s="21" t="str">
        <f>VLOOKUP(B16,'[1]LISTADO ATM'!$A$2:$B$822,2,0)</f>
        <v xml:space="preserve">ATM Plaza Orense II (La Romana) </v>
      </c>
      <c r="D16" s="13" t="s">
        <v>19</v>
      </c>
      <c r="E16" s="21">
        <v>3335962770</v>
      </c>
    </row>
    <row r="17" spans="1:5" ht="18" customHeight="1" x14ac:dyDescent="0.25">
      <c r="A17" s="18" t="str">
        <f>VLOOKUP(B17,'[1]LISTADO ATM'!$A$2:$C$822,3,0)</f>
        <v>DISTRITO NACIONAL</v>
      </c>
      <c r="B17" s="26">
        <v>618</v>
      </c>
      <c r="C17" s="21" t="str">
        <f>VLOOKUP(B17,'[1]LISTADO ATM'!$A$2:$B$822,2,0)</f>
        <v xml:space="preserve">ATM Bienes Nacionales </v>
      </c>
      <c r="D17" s="13" t="s">
        <v>19</v>
      </c>
      <c r="E17" s="38">
        <v>3335960469</v>
      </c>
    </row>
    <row r="18" spans="1:5" ht="18" customHeight="1" x14ac:dyDescent="0.25">
      <c r="A18" s="18" t="str">
        <f>VLOOKUP(B18,'[1]LISTADO ATM'!$A$2:$C$822,3,0)</f>
        <v>DISTRITO NACIONAL</v>
      </c>
      <c r="B18" s="26">
        <v>585</v>
      </c>
      <c r="C18" s="21" t="str">
        <f>VLOOKUP(B18,'[1]LISTADO ATM'!$A$2:$B$822,2,0)</f>
        <v xml:space="preserve">ATM Oficina Haina Oriental </v>
      </c>
      <c r="D18" s="13" t="s">
        <v>19</v>
      </c>
      <c r="E18" s="38" t="s">
        <v>23</v>
      </c>
    </row>
    <row r="19" spans="1:5" ht="18" customHeight="1" x14ac:dyDescent="0.25">
      <c r="A19" s="18" t="str">
        <f>VLOOKUP(B19,'[1]LISTADO ATM'!$A$2:$C$822,3,0)</f>
        <v>DISTRITO NACIONAL</v>
      </c>
      <c r="B19" s="26">
        <v>911</v>
      </c>
      <c r="C19" s="21" t="str">
        <f>VLOOKUP(B19,'[1]LISTADO ATM'!$A$2:$B$822,2,0)</f>
        <v xml:space="preserve">ATM Oficina Venezuela II </v>
      </c>
      <c r="D19" s="13" t="s">
        <v>19</v>
      </c>
      <c r="E19" s="38">
        <v>3335962819</v>
      </c>
    </row>
    <row r="20" spans="1:5" ht="18" customHeight="1" x14ac:dyDescent="0.25">
      <c r="A20" s="18" t="str">
        <f>VLOOKUP(B20,'[1]LISTADO ATM'!$A$2:$C$822,3,0)</f>
        <v>NORTE</v>
      </c>
      <c r="B20" s="26">
        <v>315</v>
      </c>
      <c r="C20" s="21" t="str">
        <f>VLOOKUP(B20,'[1]LISTADO ATM'!$A$2:$B$822,2,0)</f>
        <v xml:space="preserve">ATM Oficina Estrella Sadalá </v>
      </c>
      <c r="D20" s="13" t="s">
        <v>19</v>
      </c>
      <c r="E20" s="38">
        <v>3335962925</v>
      </c>
    </row>
    <row r="21" spans="1:5" ht="18" customHeight="1" x14ac:dyDescent="0.25">
      <c r="A21" s="18" t="str">
        <f>VLOOKUP(B21,'[1]LISTADO ATM'!$A$2:$C$822,3,0)</f>
        <v>ESTE</v>
      </c>
      <c r="B21" s="27">
        <v>945</v>
      </c>
      <c r="C21" s="21" t="str">
        <f>VLOOKUP(B21,'[1]LISTADO ATM'!$A$2:$B$822,2,0)</f>
        <v xml:space="preserve">ATM UNP El Valle (Hato Mayor) </v>
      </c>
      <c r="D21" s="13" t="s">
        <v>19</v>
      </c>
      <c r="E21" s="38">
        <v>3335962453</v>
      </c>
    </row>
    <row r="22" spans="1:5" ht="18" customHeight="1" x14ac:dyDescent="0.25">
      <c r="A22" s="18" t="str">
        <f>VLOOKUP(B22,'[1]LISTADO ATM'!$A$2:$C$822,3,0)</f>
        <v>DISTRITO NACIONAL</v>
      </c>
      <c r="B22" s="27">
        <v>930</v>
      </c>
      <c r="C22" s="21" t="str">
        <f>VLOOKUP(B22,'[1]LISTADO ATM'!$A$2:$B$822,2,0)</f>
        <v>ATM Oficina Plaza Spring Center</v>
      </c>
      <c r="D22" s="13" t="s">
        <v>19</v>
      </c>
      <c r="E22" s="21">
        <v>3335962919</v>
      </c>
    </row>
    <row r="23" spans="1:5" ht="18" customHeight="1" x14ac:dyDescent="0.25">
      <c r="A23" s="18" t="str">
        <f>VLOOKUP(B23,'[1]LISTADO ATM'!$A$2:$C$822,3,0)</f>
        <v>SUR</v>
      </c>
      <c r="B23" s="27">
        <v>615</v>
      </c>
      <c r="C23" s="21" t="str">
        <f>VLOOKUP(B23,'[1]LISTADO ATM'!$A$2:$B$822,2,0)</f>
        <v xml:space="preserve">ATM Estación Sunix Cabral (Barahona) </v>
      </c>
      <c r="D23" s="13" t="s">
        <v>19</v>
      </c>
      <c r="E23" s="38">
        <v>3335962786</v>
      </c>
    </row>
    <row r="24" spans="1:5" ht="18" customHeight="1" x14ac:dyDescent="0.25">
      <c r="A24" s="18" t="str">
        <f>VLOOKUP(B24,'[1]LISTADO ATM'!$A$2:$C$822,3,0)</f>
        <v>SUR</v>
      </c>
      <c r="B24" s="27">
        <v>783</v>
      </c>
      <c r="C24" s="21" t="str">
        <f>VLOOKUP(B24,'[1]LISTADO ATM'!$A$2:$B$822,2,0)</f>
        <v xml:space="preserve">ATM Autobanco Alfa y Omega (Barahona) </v>
      </c>
      <c r="D24" s="13" t="s">
        <v>19</v>
      </c>
      <c r="E24" s="21">
        <v>3335962933</v>
      </c>
    </row>
    <row r="25" spans="1:5" ht="18" customHeight="1" x14ac:dyDescent="0.25">
      <c r="A25" s="18" t="str">
        <f>VLOOKUP(B25,'[1]LISTADO ATM'!$A$2:$C$822,3,0)</f>
        <v>DISTRITO NACIONAL</v>
      </c>
      <c r="B25" s="27">
        <v>973</v>
      </c>
      <c r="C25" s="21" t="str">
        <f>VLOOKUP(B25,'[1]LISTADO ATM'!$A$2:$B$822,2,0)</f>
        <v xml:space="preserve">ATM Oficina Sabana de la Mar </v>
      </c>
      <c r="D25" s="13" t="s">
        <v>19</v>
      </c>
      <c r="E25" s="21">
        <v>3335963308</v>
      </c>
    </row>
    <row r="26" spans="1:5" ht="18" customHeight="1" x14ac:dyDescent="0.25">
      <c r="A26" s="18" t="str">
        <f>VLOOKUP(B26,'[1]LISTADO ATM'!$A$2:$C$822,3,0)</f>
        <v>DISTRITO NACIONAL</v>
      </c>
      <c r="B26" s="27">
        <v>160</v>
      </c>
      <c r="C26" s="21" t="str">
        <f>VLOOKUP(B26,'[1]LISTADO ATM'!$A$2:$B$822,2,0)</f>
        <v xml:space="preserve">ATM Oficina Herrera </v>
      </c>
      <c r="D26" s="13" t="s">
        <v>19</v>
      </c>
      <c r="E26" s="21">
        <v>3335962678</v>
      </c>
    </row>
    <row r="27" spans="1:5" ht="18" customHeight="1" x14ac:dyDescent="0.25">
      <c r="A27" s="18" t="e">
        <f>VLOOKUP(B27,'[1]LISTADO ATM'!$A$2:$C$822,3,0)</f>
        <v>#N/A</v>
      </c>
      <c r="B27" s="27">
        <v>348</v>
      </c>
      <c r="C27" s="21" t="e">
        <f>VLOOKUP(B27,'[1]LISTADO ATM'!$A$2:$B$822,2,0)</f>
        <v>#N/A</v>
      </c>
      <c r="D27" s="13" t="s">
        <v>19</v>
      </c>
      <c r="E27" s="38">
        <v>3335962926</v>
      </c>
    </row>
    <row r="28" spans="1:5" ht="18" customHeight="1" x14ac:dyDescent="0.25">
      <c r="A28" s="18" t="e">
        <f>VLOOKUP(B28,'[1]LISTADO ATM'!$A$2:$C$822,3,0)</f>
        <v>#N/A</v>
      </c>
      <c r="B28" s="27"/>
      <c r="C28" s="21" t="e">
        <f>VLOOKUP(B28,'[1]LISTADO ATM'!$A$2:$B$822,2,0)</f>
        <v>#N/A</v>
      </c>
      <c r="D28" s="13" t="s">
        <v>19</v>
      </c>
      <c r="E28" s="68"/>
    </row>
    <row r="29" spans="1:5" ht="18" customHeight="1" x14ac:dyDescent="0.25">
      <c r="A29" s="18" t="e">
        <f>VLOOKUP(B29,'[1]LISTADO ATM'!$A$2:$C$822,3,0)</f>
        <v>#N/A</v>
      </c>
      <c r="B29" s="27"/>
      <c r="C29" s="21" t="e">
        <f>VLOOKUP(B29,'[1]LISTADO ATM'!$A$2:$B$822,2,0)</f>
        <v>#N/A</v>
      </c>
      <c r="D29" s="13" t="s">
        <v>19</v>
      </c>
      <c r="E29" s="68"/>
    </row>
    <row r="30" spans="1:5" ht="18" customHeight="1" x14ac:dyDescent="0.25">
      <c r="A30" s="18" t="e">
        <f>VLOOKUP(B30,'[1]LISTADO ATM'!$A$2:$C$822,3,0)</f>
        <v>#N/A</v>
      </c>
      <c r="B30" s="27"/>
      <c r="C30" s="21" t="e">
        <f>VLOOKUP(B30,'[1]LISTADO ATM'!$A$2:$B$822,2,0)</f>
        <v>#N/A</v>
      </c>
      <c r="D30" s="13" t="s">
        <v>19</v>
      </c>
      <c r="E30" s="68"/>
    </row>
    <row r="31" spans="1:5" ht="18" customHeight="1" x14ac:dyDescent="0.25">
      <c r="A31" s="18" t="e">
        <f>VLOOKUP(B31,'[1]LISTADO ATM'!$A$2:$C$822,3,0)</f>
        <v>#N/A</v>
      </c>
      <c r="B31" s="27"/>
      <c r="C31" s="21" t="e">
        <f>VLOOKUP(B31,'[1]LISTADO ATM'!$A$2:$B$822,2,0)</f>
        <v>#N/A</v>
      </c>
      <c r="D31" s="13" t="s">
        <v>19</v>
      </c>
      <c r="E31" s="68"/>
    </row>
    <row r="32" spans="1:5" ht="18" customHeight="1" x14ac:dyDescent="0.25">
      <c r="A32" s="18" t="e">
        <f>VLOOKUP(B32,'[1]LISTADO ATM'!$A$2:$C$822,3,0)</f>
        <v>#N/A</v>
      </c>
      <c r="B32" s="27"/>
      <c r="C32" s="21" t="e">
        <f>VLOOKUP(B32,'[1]LISTADO ATM'!$A$2:$B$822,2,0)</f>
        <v>#N/A</v>
      </c>
      <c r="D32" s="13" t="s">
        <v>19</v>
      </c>
      <c r="E32" s="68"/>
    </row>
    <row r="33" spans="1:5" ht="18" customHeight="1" x14ac:dyDescent="0.25">
      <c r="A33" s="18" t="e">
        <f>VLOOKUP(B33,'[1]LISTADO ATM'!$A$2:$C$822,3,0)</f>
        <v>#N/A</v>
      </c>
      <c r="B33" s="27"/>
      <c r="C33" s="21" t="e">
        <f>VLOOKUP(B33,'[1]LISTADO ATM'!$A$2:$B$822,2,0)</f>
        <v>#N/A</v>
      </c>
      <c r="D33" s="13" t="s">
        <v>19</v>
      </c>
      <c r="E33" s="68"/>
    </row>
    <row r="34" spans="1:5" ht="18.75" thickBot="1" x14ac:dyDescent="0.3">
      <c r="A34" s="3" t="s">
        <v>11</v>
      </c>
      <c r="B34" s="39">
        <f>COUNT(B9:B33)</f>
        <v>19</v>
      </c>
      <c r="C34" s="55"/>
      <c r="D34" s="56"/>
      <c r="E34" s="57"/>
    </row>
    <row r="35" spans="1:5" x14ac:dyDescent="0.25">
      <c r="B35" s="30"/>
      <c r="E35" s="5"/>
    </row>
    <row r="36" spans="1:5" ht="18" x14ac:dyDescent="0.25">
      <c r="A36" s="52" t="s">
        <v>15</v>
      </c>
      <c r="B36" s="53"/>
      <c r="C36" s="53"/>
      <c r="D36" s="53"/>
      <c r="E36" s="54"/>
    </row>
    <row r="37" spans="1:5" ht="18" x14ac:dyDescent="0.25">
      <c r="A37" s="2" t="s">
        <v>5</v>
      </c>
      <c r="B37" s="2" t="s">
        <v>6</v>
      </c>
      <c r="C37" s="2" t="s">
        <v>7</v>
      </c>
      <c r="D37" s="2" t="s">
        <v>8</v>
      </c>
      <c r="E37" s="2" t="s">
        <v>9</v>
      </c>
    </row>
    <row r="38" spans="1:5" ht="18" x14ac:dyDescent="0.25">
      <c r="A38" s="18" t="str">
        <f>VLOOKUP(B38,'[1]LISTADO ATM'!$A$2:$C$822,3,0)</f>
        <v>NORTE</v>
      </c>
      <c r="B38" s="26">
        <v>944</v>
      </c>
      <c r="C38" s="21" t="str">
        <f>VLOOKUP(B38,'[1]LISTADO ATM'!$A$2:$B$822,2,0)</f>
        <v xml:space="preserve">ATM UNP Mao </v>
      </c>
      <c r="D38" s="13" t="s">
        <v>18</v>
      </c>
      <c r="E38" s="21">
        <v>3335962895</v>
      </c>
    </row>
    <row r="39" spans="1:5" ht="18" x14ac:dyDescent="0.25">
      <c r="A39" s="18" t="str">
        <f>VLOOKUP(B39,'[1]LISTADO ATM'!$A$2:$C$822,3,0)</f>
        <v>ESTE</v>
      </c>
      <c r="B39" s="26">
        <v>117</v>
      </c>
      <c r="C39" s="21" t="str">
        <f>VLOOKUP(B39,'[1]LISTADO ATM'!$A$2:$B$822,2,0)</f>
        <v xml:space="preserve">ATM Oficina El Seybo </v>
      </c>
      <c r="D39" s="13" t="s">
        <v>18</v>
      </c>
      <c r="E39" s="21">
        <v>3335962899</v>
      </c>
    </row>
    <row r="40" spans="1:5" ht="18" x14ac:dyDescent="0.25">
      <c r="A40" s="18" t="str">
        <f>VLOOKUP(B40,'[1]LISTADO ATM'!$A$2:$C$822,3,0)</f>
        <v>SUR</v>
      </c>
      <c r="B40" s="26">
        <v>880</v>
      </c>
      <c r="C40" s="21" t="str">
        <f>VLOOKUP(B40,'[1]LISTADO ATM'!$A$2:$B$822,2,0)</f>
        <v xml:space="preserve">ATM Autoservicio Barahona II </v>
      </c>
      <c r="D40" s="13" t="s">
        <v>18</v>
      </c>
      <c r="E40" s="21">
        <v>3335962903</v>
      </c>
    </row>
    <row r="41" spans="1:5" ht="18" x14ac:dyDescent="0.25">
      <c r="A41" s="18" t="str">
        <f>VLOOKUP(B41,'[1]LISTADO ATM'!$A$2:$C$822,3,0)</f>
        <v>DISTRITO NACIONAL</v>
      </c>
      <c r="B41" s="26">
        <v>540</v>
      </c>
      <c r="C41" s="21" t="str">
        <f>VLOOKUP(B41,'[1]LISTADO ATM'!$A$2:$B$822,2,0)</f>
        <v xml:space="preserve">ATM Autoservicio Sambil I </v>
      </c>
      <c r="D41" s="13" t="s">
        <v>18</v>
      </c>
      <c r="E41" s="21">
        <v>3335962905</v>
      </c>
    </row>
    <row r="42" spans="1:5" ht="18" x14ac:dyDescent="0.25">
      <c r="A42" s="18" t="str">
        <f>VLOOKUP(B42,'[1]LISTADO ATM'!$A$2:$C$822,3,0)</f>
        <v>NORTE</v>
      </c>
      <c r="B42" s="26">
        <v>774</v>
      </c>
      <c r="C42" s="21" t="str">
        <f>VLOOKUP(B42,'[1]LISTADO ATM'!$A$2:$B$822,2,0)</f>
        <v xml:space="preserve">ATM Oficina Montecristi </v>
      </c>
      <c r="D42" s="13" t="s">
        <v>18</v>
      </c>
      <c r="E42" s="21">
        <v>3335962920</v>
      </c>
    </row>
    <row r="43" spans="1:5" ht="18" x14ac:dyDescent="0.25">
      <c r="A43" s="18" t="str">
        <f>VLOOKUP(B43,'[1]LISTADO ATM'!$A$2:$C$822,3,0)</f>
        <v>DISTRITO NACIONAL</v>
      </c>
      <c r="B43" s="26">
        <v>701</v>
      </c>
      <c r="C43" s="21" t="str">
        <f>VLOOKUP(B43,'[1]LISTADO ATM'!$A$2:$B$822,2,0)</f>
        <v>ATM Autoservicio Los Alcarrizos</v>
      </c>
      <c r="D43" s="13" t="s">
        <v>18</v>
      </c>
      <c r="E43" s="21">
        <v>3335962894</v>
      </c>
    </row>
    <row r="44" spans="1:5" ht="18" x14ac:dyDescent="0.25">
      <c r="A44" s="18" t="str">
        <f>VLOOKUP(B44,'[1]LISTADO ATM'!$A$2:$C$822,3,0)</f>
        <v>DISTRITO NACIONAL</v>
      </c>
      <c r="B44" s="26">
        <v>238</v>
      </c>
      <c r="C44" s="21" t="str">
        <f>VLOOKUP(B44,'[1]LISTADO ATM'!$A$2:$B$822,2,0)</f>
        <v xml:space="preserve">ATM Multicentro La Sirena Charles de Gaulle </v>
      </c>
      <c r="D44" s="13" t="s">
        <v>18</v>
      </c>
      <c r="E44" s="68">
        <v>3335961488</v>
      </c>
    </row>
    <row r="45" spans="1:5" ht="18" x14ac:dyDescent="0.25">
      <c r="A45" s="18" t="e">
        <f>VLOOKUP(B45,'[1]LISTADO ATM'!$A$2:$C$822,3,0)</f>
        <v>#N/A</v>
      </c>
      <c r="B45" s="26"/>
      <c r="C45" s="21" t="e">
        <f>VLOOKUP(B45,'[1]LISTADO ATM'!$A$2:$B$822,2,0)</f>
        <v>#N/A</v>
      </c>
      <c r="D45" s="13" t="s">
        <v>18</v>
      </c>
      <c r="E45" s="68"/>
    </row>
    <row r="46" spans="1:5" ht="18" x14ac:dyDescent="0.25">
      <c r="A46" s="18" t="e">
        <f>VLOOKUP(B46,'[1]LISTADO ATM'!$A$2:$C$822,3,0)</f>
        <v>#N/A</v>
      </c>
      <c r="B46" s="26"/>
      <c r="C46" s="21" t="e">
        <f>VLOOKUP(B46,'[1]LISTADO ATM'!$A$2:$B$822,2,0)</f>
        <v>#N/A</v>
      </c>
      <c r="D46" s="13" t="s">
        <v>18</v>
      </c>
      <c r="E46" s="68"/>
    </row>
    <row r="47" spans="1:5" ht="18" x14ac:dyDescent="0.25">
      <c r="A47" s="18" t="e">
        <f>VLOOKUP(B47,'[1]LISTADO ATM'!$A$2:$C$822,3,0)</f>
        <v>#N/A</v>
      </c>
      <c r="B47" s="26"/>
      <c r="C47" s="21" t="e">
        <f>VLOOKUP(B47,'[1]LISTADO ATM'!$A$2:$B$822,2,0)</f>
        <v>#N/A</v>
      </c>
      <c r="D47" s="13" t="s">
        <v>18</v>
      </c>
      <c r="E47" s="68"/>
    </row>
    <row r="48" spans="1:5" ht="18" x14ac:dyDescent="0.25">
      <c r="A48" s="18" t="e">
        <f>VLOOKUP(B48,'[1]LISTADO ATM'!$A$2:$C$822,3,0)</f>
        <v>#N/A</v>
      </c>
      <c r="B48" s="26"/>
      <c r="C48" s="21" t="e">
        <f>VLOOKUP(B48,'[1]LISTADO ATM'!$A$2:$B$822,2,0)</f>
        <v>#N/A</v>
      </c>
      <c r="D48" s="13" t="s">
        <v>18</v>
      </c>
      <c r="E48" s="68"/>
    </row>
    <row r="49" spans="1:5" ht="18" customHeight="1" thickBot="1" x14ac:dyDescent="0.3">
      <c r="A49" s="3" t="s">
        <v>11</v>
      </c>
      <c r="B49" s="39">
        <f>COUNT(B38:B48)</f>
        <v>7</v>
      </c>
      <c r="C49" s="55"/>
      <c r="D49" s="56"/>
      <c r="E49" s="57"/>
    </row>
    <row r="50" spans="1:5" ht="15.75" thickBot="1" x14ac:dyDescent="0.3">
      <c r="B50" s="30"/>
      <c r="E50" s="5"/>
    </row>
    <row r="51" spans="1:5" ht="18.75" thickBot="1" x14ac:dyDescent="0.3">
      <c r="A51" s="58" t="s">
        <v>13</v>
      </c>
      <c r="B51" s="59"/>
      <c r="C51" s="59"/>
      <c r="D51" s="59"/>
      <c r="E51" s="60"/>
    </row>
    <row r="52" spans="1:5" ht="18" x14ac:dyDescent="0.25">
      <c r="A52" s="2" t="s">
        <v>5</v>
      </c>
      <c r="B52" s="2" t="s">
        <v>6</v>
      </c>
      <c r="C52" s="2" t="s">
        <v>7</v>
      </c>
      <c r="D52" s="2" t="s">
        <v>8</v>
      </c>
      <c r="E52" s="2" t="s">
        <v>9</v>
      </c>
    </row>
    <row r="53" spans="1:5" ht="18" customHeight="1" x14ac:dyDescent="0.25">
      <c r="A53" s="33" t="str">
        <f>VLOOKUP(B53,'[1]LISTADO ATM'!$A$2:$C$822,3,0)</f>
        <v>DISTRITO NACIONAL</v>
      </c>
      <c r="B53" s="27">
        <v>487</v>
      </c>
      <c r="C53" s="34" t="str">
        <f>VLOOKUP(B53,'[1]LISTADO ATM'!$A$2:$B$822,2,0)</f>
        <v xml:space="preserve">ATM Olé Hainamosa </v>
      </c>
      <c r="D53" s="40" t="s">
        <v>10</v>
      </c>
      <c r="E53" s="38">
        <v>3335962458</v>
      </c>
    </row>
    <row r="54" spans="1:5" ht="18" customHeight="1" x14ac:dyDescent="0.25">
      <c r="A54" s="18" t="str">
        <f>VLOOKUP(B54,'[1]LISTADO ATM'!$A$2:$C$822,3,0)</f>
        <v>DISTRITO NACIONAL</v>
      </c>
      <c r="B54" s="27">
        <v>312</v>
      </c>
      <c r="C54" s="34" t="str">
        <f>VLOOKUP(B54,'[1]LISTADO ATM'!$A$2:$B$822,2,0)</f>
        <v xml:space="preserve">ATM Oficina Tiradentes II (Naco) </v>
      </c>
      <c r="D54" s="35" t="s">
        <v>10</v>
      </c>
      <c r="E54" s="21">
        <v>3335964122</v>
      </c>
    </row>
    <row r="55" spans="1:5" ht="18" customHeight="1" x14ac:dyDescent="0.25">
      <c r="A55" s="18" t="str">
        <f>VLOOKUP(B55,'[1]LISTADO ATM'!$A$2:$C$822,3,0)</f>
        <v>DISTRITO NACIONAL</v>
      </c>
      <c r="B55" s="27">
        <v>670</v>
      </c>
      <c r="C55" s="34" t="str">
        <f>VLOOKUP(B55,'[1]LISTADO ATM'!$A$2:$B$822,2,0)</f>
        <v>ATM Estación Texaco Algodón</v>
      </c>
      <c r="D55" s="35" t="s">
        <v>10</v>
      </c>
      <c r="E55" s="21">
        <v>3335964149</v>
      </c>
    </row>
    <row r="56" spans="1:5" ht="18" customHeight="1" x14ac:dyDescent="0.25">
      <c r="A56" s="18" t="str">
        <f>VLOOKUP(B56,'[1]LISTADO ATM'!$A$2:$C$822,3,0)</f>
        <v>ESTE</v>
      </c>
      <c r="B56" s="27">
        <v>268</v>
      </c>
      <c r="C56" s="34" t="str">
        <f>VLOOKUP(B56,'[1]LISTADO ATM'!$A$2:$B$822,2,0)</f>
        <v xml:space="preserve">ATM Autobanco La Altagracia (Higuey) </v>
      </c>
      <c r="D56" s="35" t="s">
        <v>10</v>
      </c>
      <c r="E56" s="38">
        <v>3335964273</v>
      </c>
    </row>
    <row r="57" spans="1:5" ht="18" customHeight="1" x14ac:dyDescent="0.25">
      <c r="A57" s="18" t="str">
        <f>VLOOKUP(B57,'[1]LISTADO ATM'!$A$2:$C$822,3,0)</f>
        <v>DISTRITO NACIONAL</v>
      </c>
      <c r="B57" s="27">
        <v>26</v>
      </c>
      <c r="C57" s="34" t="str">
        <f>VLOOKUP(B57,'[1]LISTADO ATM'!$A$2:$B$822,2,0)</f>
        <v>ATM S/M Jumbo San Isidro</v>
      </c>
      <c r="D57" s="35" t="s">
        <v>10</v>
      </c>
      <c r="E57" s="38">
        <v>3335964275</v>
      </c>
    </row>
    <row r="58" spans="1:5" ht="18" customHeight="1" x14ac:dyDescent="0.25">
      <c r="A58" s="18" t="str">
        <f>VLOOKUP(B58,'[1]LISTADO ATM'!$A$2:$C$822,3,0)</f>
        <v>DISTRITO NACIONAL</v>
      </c>
      <c r="B58" s="27">
        <v>629</v>
      </c>
      <c r="C58" s="34" t="str">
        <f>VLOOKUP(B58,'[1]LISTADO ATM'!$A$2:$B$822,2,0)</f>
        <v xml:space="preserve">ATM Oficina Americana Independencia I </v>
      </c>
      <c r="D58" s="35" t="s">
        <v>10</v>
      </c>
      <c r="E58" s="38">
        <v>3335964303</v>
      </c>
    </row>
    <row r="59" spans="1:5" ht="18" customHeight="1" x14ac:dyDescent="0.25">
      <c r="A59" s="18" t="str">
        <f>VLOOKUP(B59,'[1]LISTADO ATM'!$A$2:$C$822,3,0)</f>
        <v>NORTE</v>
      </c>
      <c r="B59" s="27">
        <v>157</v>
      </c>
      <c r="C59" s="34" t="str">
        <f>VLOOKUP(B59,'[1]LISTADO ATM'!$A$2:$B$822,2,0)</f>
        <v xml:space="preserve">ATM Oficina Samaná </v>
      </c>
      <c r="D59" s="35" t="s">
        <v>10</v>
      </c>
      <c r="E59" s="38">
        <v>3335964305</v>
      </c>
    </row>
    <row r="60" spans="1:5" ht="18" customHeight="1" x14ac:dyDescent="0.25">
      <c r="A60" s="18" t="str">
        <f>VLOOKUP(B60,'[1]LISTADO ATM'!$A$2:$C$822,3,0)</f>
        <v>SUR</v>
      </c>
      <c r="B60" s="27">
        <v>403</v>
      </c>
      <c r="C60" s="34" t="str">
        <f>VLOOKUP(B60,'[1]LISTADO ATM'!$A$2:$B$822,2,0)</f>
        <v xml:space="preserve">ATM Oficina Vicente Noble </v>
      </c>
      <c r="D60" s="35" t="s">
        <v>10</v>
      </c>
      <c r="E60" s="38">
        <v>3335964306</v>
      </c>
    </row>
    <row r="61" spans="1:5" ht="18" customHeight="1" x14ac:dyDescent="0.25">
      <c r="A61" s="18" t="str">
        <f>VLOOKUP(B61,'[1]LISTADO ATM'!$A$2:$C$822,3,0)</f>
        <v>NORTE</v>
      </c>
      <c r="B61" s="27">
        <v>142</v>
      </c>
      <c r="C61" s="34" t="str">
        <f>VLOOKUP(B61,'[1]LISTADO ATM'!$A$2:$B$822,2,0)</f>
        <v xml:space="preserve">ATM Centro de Caja Galerías Bonao </v>
      </c>
      <c r="D61" s="35" t="s">
        <v>10</v>
      </c>
      <c r="E61" s="38">
        <v>3335964318</v>
      </c>
    </row>
    <row r="62" spans="1:5" ht="18" customHeight="1" x14ac:dyDescent="0.25">
      <c r="A62" s="18" t="str">
        <f>VLOOKUP(B62,'[1]LISTADO ATM'!$A$2:$C$822,3,0)</f>
        <v>DISTRITO NACIONAL</v>
      </c>
      <c r="B62" s="27">
        <v>169</v>
      </c>
      <c r="C62" s="34" t="str">
        <f>VLOOKUP(B62,'[1]LISTADO ATM'!$A$2:$B$822,2,0)</f>
        <v xml:space="preserve">ATM Oficina Caonabo </v>
      </c>
      <c r="D62" s="35" t="s">
        <v>10</v>
      </c>
      <c r="E62" s="38">
        <v>3335964319</v>
      </c>
    </row>
    <row r="63" spans="1:5" ht="18" customHeight="1" x14ac:dyDescent="0.25">
      <c r="A63" s="18" t="str">
        <f>VLOOKUP(B63,'[1]LISTADO ATM'!$A$2:$C$822,3,0)</f>
        <v>NORTE</v>
      </c>
      <c r="B63" s="27">
        <v>256</v>
      </c>
      <c r="C63" s="34" t="str">
        <f>VLOOKUP(B63,'[1]LISTADO ATM'!$A$2:$B$822,2,0)</f>
        <v xml:space="preserve">ATM Oficina Licey Al Medio </v>
      </c>
      <c r="D63" s="35" t="s">
        <v>10</v>
      </c>
      <c r="E63" s="38">
        <v>3335964320</v>
      </c>
    </row>
    <row r="64" spans="1:5" ht="18" customHeight="1" x14ac:dyDescent="0.25">
      <c r="A64" s="18" t="str">
        <f>VLOOKUP(B64,'[1]LISTADO ATM'!$A$2:$C$822,3,0)</f>
        <v>DISTRITO NACIONAL</v>
      </c>
      <c r="B64" s="27">
        <v>516</v>
      </c>
      <c r="C64" s="34" t="str">
        <f>VLOOKUP(B64,'[1]LISTADO ATM'!$A$2:$B$822,2,0)</f>
        <v xml:space="preserve">ATM Oficina Gascue </v>
      </c>
      <c r="D64" s="35" t="s">
        <v>10</v>
      </c>
      <c r="E64" s="38">
        <v>3335964321</v>
      </c>
    </row>
    <row r="65" spans="1:5" ht="18" customHeight="1" x14ac:dyDescent="0.25">
      <c r="A65" s="18" t="str">
        <f>VLOOKUP(B65,'[1]LISTADO ATM'!$A$2:$C$822,3,0)</f>
        <v>ESTE</v>
      </c>
      <c r="B65" s="27">
        <v>609</v>
      </c>
      <c r="C65" s="34" t="str">
        <f>VLOOKUP(B65,'[1]LISTADO ATM'!$A$2:$B$822,2,0)</f>
        <v xml:space="preserve">ATM S/M Jumbo (San Pedro) </v>
      </c>
      <c r="D65" s="35" t="s">
        <v>10</v>
      </c>
      <c r="E65" s="38">
        <v>3335964322</v>
      </c>
    </row>
    <row r="66" spans="1:5" ht="18" customHeight="1" x14ac:dyDescent="0.25">
      <c r="A66" s="18" t="str">
        <f>VLOOKUP(B66,'[1]LISTADO ATM'!$A$2:$C$822,3,0)</f>
        <v>ESTE</v>
      </c>
      <c r="B66" s="27">
        <v>631</v>
      </c>
      <c r="C66" s="34" t="str">
        <f>VLOOKUP(B66,'[1]LISTADO ATM'!$A$2:$B$822,2,0)</f>
        <v xml:space="preserve">ATM ASOCODEQUI (San Pedro) </v>
      </c>
      <c r="D66" s="35" t="s">
        <v>10</v>
      </c>
      <c r="E66" s="38">
        <v>3335964323</v>
      </c>
    </row>
    <row r="67" spans="1:5" ht="18" customHeight="1" x14ac:dyDescent="0.25">
      <c r="A67" s="18" t="str">
        <f>VLOOKUP(B67,'[1]LISTADO ATM'!$A$2:$C$822,3,0)</f>
        <v>SUR</v>
      </c>
      <c r="B67" s="27">
        <v>730</v>
      </c>
      <c r="C67" s="34" t="str">
        <f>VLOOKUP(B67,'[1]LISTADO ATM'!$A$2:$B$822,2,0)</f>
        <v xml:space="preserve">ATM Palacio de Justicia Barahona </v>
      </c>
      <c r="D67" s="35" t="s">
        <v>10</v>
      </c>
      <c r="E67" s="38">
        <v>3335964324</v>
      </c>
    </row>
    <row r="68" spans="1:5" ht="18" customHeight="1" x14ac:dyDescent="0.25">
      <c r="A68" s="18" t="e">
        <f>VLOOKUP(B68,'[1]LISTADO ATM'!$A$2:$C$822,3,0)</f>
        <v>#N/A</v>
      </c>
      <c r="B68" s="27"/>
      <c r="C68" s="34" t="e">
        <f>VLOOKUP(B68,'[1]LISTADO ATM'!$A$2:$B$822,2,0)</f>
        <v>#N/A</v>
      </c>
      <c r="D68" s="35" t="s">
        <v>10</v>
      </c>
      <c r="E68" s="38"/>
    </row>
    <row r="69" spans="1:5" ht="18" customHeight="1" x14ac:dyDescent="0.25">
      <c r="A69" s="18" t="e">
        <f>VLOOKUP(B69,'[1]LISTADO ATM'!$A$2:$C$822,3,0)</f>
        <v>#N/A</v>
      </c>
      <c r="B69" s="27"/>
      <c r="C69" s="34" t="e">
        <f>VLOOKUP(B69,'[1]LISTADO ATM'!$A$2:$B$822,2,0)</f>
        <v>#N/A</v>
      </c>
      <c r="D69" s="35" t="s">
        <v>10</v>
      </c>
      <c r="E69" s="38"/>
    </row>
    <row r="70" spans="1:5" ht="18.75" thickBot="1" x14ac:dyDescent="0.3">
      <c r="A70" s="22"/>
      <c r="B70" s="39">
        <f>COUNT(B53:B69)</f>
        <v>15</v>
      </c>
      <c r="C70" s="12"/>
      <c r="D70" s="12"/>
      <c r="E70" s="12"/>
    </row>
    <row r="71" spans="1:5" ht="15.75" thickBot="1" x14ac:dyDescent="0.3">
      <c r="B71" s="30"/>
      <c r="E71" s="5"/>
    </row>
    <row r="72" spans="1:5" ht="18.75" thickBot="1" x14ac:dyDescent="0.3">
      <c r="A72" s="58" t="s">
        <v>17</v>
      </c>
      <c r="B72" s="59"/>
      <c r="C72" s="59"/>
      <c r="D72" s="59"/>
      <c r="E72" s="60"/>
    </row>
    <row r="73" spans="1:5" ht="18" x14ac:dyDescent="0.25">
      <c r="A73" s="2" t="s">
        <v>5</v>
      </c>
      <c r="B73" s="2" t="s">
        <v>6</v>
      </c>
      <c r="C73" s="2" t="s">
        <v>7</v>
      </c>
      <c r="D73" s="2" t="s">
        <v>8</v>
      </c>
      <c r="E73" s="2" t="s">
        <v>9</v>
      </c>
    </row>
    <row r="74" spans="1:5" ht="17.25" customHeight="1" x14ac:dyDescent="0.25">
      <c r="A74" s="18" t="str">
        <f>VLOOKUP(B74,'[1]LISTADO ATM'!$A$2:$C$822,3,0)</f>
        <v>DISTRITO NACIONAL</v>
      </c>
      <c r="B74" s="26">
        <v>735</v>
      </c>
      <c r="C74" s="21" t="str">
        <f>VLOOKUP(B74,'[1]LISTADO ATM'!$A$2:$B$822,2,0)</f>
        <v xml:space="preserve">ATM Oficina Independencia II  </v>
      </c>
      <c r="D74" s="18" t="s">
        <v>17</v>
      </c>
      <c r="E74" s="38">
        <v>3335964042</v>
      </c>
    </row>
    <row r="75" spans="1:5" ht="17.25" customHeight="1" x14ac:dyDescent="0.25">
      <c r="A75" s="18" t="e">
        <f>VLOOKUP(B75,'[1]LISTADO ATM'!$A$2:$C$822,3,0)</f>
        <v>#N/A</v>
      </c>
      <c r="B75" s="26"/>
      <c r="C75" s="21" t="e">
        <f>VLOOKUP(B75,'[1]LISTADO ATM'!$A$2:$B$822,2,0)</f>
        <v>#N/A</v>
      </c>
      <c r="D75" s="18" t="s">
        <v>17</v>
      </c>
      <c r="E75" s="38"/>
    </row>
    <row r="76" spans="1:5" ht="17.25" customHeight="1" x14ac:dyDescent="0.25">
      <c r="A76" s="18" t="e">
        <f>VLOOKUP(B76,'[1]LISTADO ATM'!$A$2:$C$822,3,0)</f>
        <v>#N/A</v>
      </c>
      <c r="B76" s="26"/>
      <c r="C76" s="21" t="e">
        <f>VLOOKUP(B76,'[1]LISTADO ATM'!$A$2:$B$822,2,0)</f>
        <v>#N/A</v>
      </c>
      <c r="D76" s="18" t="s">
        <v>17</v>
      </c>
      <c r="E76" s="38"/>
    </row>
    <row r="77" spans="1:5" ht="17.25" customHeight="1" x14ac:dyDescent="0.25">
      <c r="A77" s="18" t="e">
        <f>VLOOKUP(B77,'[1]LISTADO ATM'!$A$2:$C$822,3,0)</f>
        <v>#N/A</v>
      </c>
      <c r="B77" s="26"/>
      <c r="C77" s="21" t="e">
        <f>VLOOKUP(B77,'[1]LISTADO ATM'!$A$2:$B$822,2,0)</f>
        <v>#N/A</v>
      </c>
      <c r="D77" s="18" t="s">
        <v>17</v>
      </c>
      <c r="E77" s="38"/>
    </row>
    <row r="78" spans="1:5" ht="17.25" customHeight="1" x14ac:dyDescent="0.25">
      <c r="A78" s="18" t="e">
        <f>VLOOKUP(B78,'[1]LISTADO ATM'!$A$2:$C$822,3,0)</f>
        <v>#N/A</v>
      </c>
      <c r="B78" s="26"/>
      <c r="C78" s="21" t="e">
        <f>VLOOKUP(B78,'[1]LISTADO ATM'!$A$2:$B$822,2,0)</f>
        <v>#N/A</v>
      </c>
      <c r="D78" s="18" t="s">
        <v>17</v>
      </c>
      <c r="E78" s="38"/>
    </row>
    <row r="79" spans="1:5" ht="18.75" thickBot="1" x14ac:dyDescent="0.3">
      <c r="A79" s="22" t="s">
        <v>11</v>
      </c>
      <c r="B79" s="39">
        <f>COUNT(B74:B78)</f>
        <v>1</v>
      </c>
      <c r="C79" s="12"/>
      <c r="D79" s="12"/>
      <c r="E79" s="12"/>
    </row>
    <row r="80" spans="1:5" ht="15.75" thickBot="1" x14ac:dyDescent="0.3">
      <c r="B80" s="30"/>
      <c r="E80" s="5"/>
    </row>
    <row r="81" spans="1:5" ht="18" x14ac:dyDescent="0.25">
      <c r="A81" s="65" t="s">
        <v>17</v>
      </c>
      <c r="B81" s="66"/>
      <c r="C81" s="66"/>
      <c r="D81" s="66"/>
      <c r="E81" s="67"/>
    </row>
    <row r="82" spans="1:5" ht="18" x14ac:dyDescent="0.25">
      <c r="A82" s="2" t="s">
        <v>5</v>
      </c>
      <c r="B82" s="2" t="s">
        <v>6</v>
      </c>
      <c r="C82" s="4" t="s">
        <v>7</v>
      </c>
      <c r="D82" s="14" t="s">
        <v>8</v>
      </c>
      <c r="E82" s="2" t="s">
        <v>9</v>
      </c>
    </row>
    <row r="83" spans="1:5" ht="18" customHeight="1" x14ac:dyDescent="0.25">
      <c r="A83" s="15" t="str">
        <f>VLOOKUP(B83,'[1]LISTADO ATM'!$A$2:$C$822,3,0)</f>
        <v>DISTRITO NACIONAL</v>
      </c>
      <c r="B83" s="26">
        <v>54</v>
      </c>
      <c r="C83" s="21" t="str">
        <f>VLOOKUP(B83,'[1]LISTADO ATM'!$A$2:$B$822,2,0)</f>
        <v xml:space="preserve">ATM Autoservicio Galería 360 </v>
      </c>
      <c r="D83" s="27" t="s">
        <v>20</v>
      </c>
      <c r="E83" s="21">
        <v>3335961465</v>
      </c>
    </row>
    <row r="84" spans="1:5" ht="18" customHeight="1" x14ac:dyDescent="0.25">
      <c r="A84" s="15" t="str">
        <f>VLOOKUP(B84,'[1]LISTADO ATM'!$A$2:$C$822,3,0)</f>
        <v>DISTRITO NACIONAL</v>
      </c>
      <c r="B84" s="26">
        <v>318</v>
      </c>
      <c r="C84" s="21" t="str">
        <f>VLOOKUP(B84,'[1]LISTADO ATM'!$A$2:$B$822,2,0)</f>
        <v>ATM Autoservicio Lope de Vega</v>
      </c>
      <c r="D84" s="27" t="s">
        <v>20</v>
      </c>
      <c r="E84" s="21">
        <v>3335962931</v>
      </c>
    </row>
    <row r="85" spans="1:5" ht="18" customHeight="1" x14ac:dyDescent="0.25">
      <c r="A85" s="15" t="str">
        <f>VLOOKUP(B85,'[1]LISTADO ATM'!$A$2:$C$822,3,0)</f>
        <v>DISTRITO NACIONAL</v>
      </c>
      <c r="B85" s="26">
        <v>685</v>
      </c>
      <c r="C85" s="21" t="str">
        <f>VLOOKUP(B85,'[1]LISTADO ATM'!$A$2:$B$822,2,0)</f>
        <v>ATM Autoservicio UASD</v>
      </c>
      <c r="D85" s="27" t="s">
        <v>20</v>
      </c>
      <c r="E85" s="21">
        <v>3335964230</v>
      </c>
    </row>
    <row r="86" spans="1:5" ht="18" customHeight="1" x14ac:dyDescent="0.25">
      <c r="A86" s="15" t="str">
        <f>VLOOKUP(B86,'[1]LISTADO ATM'!$A$2:$C$822,3,0)</f>
        <v>NORTE</v>
      </c>
      <c r="B86" s="26">
        <v>8</v>
      </c>
      <c r="C86" s="21" t="str">
        <f>VLOOKUP(B86,'[1]LISTADO ATM'!$A$2:$B$822,2,0)</f>
        <v>ATM Autoservicio Yaque</v>
      </c>
      <c r="D86" s="27" t="s">
        <v>20</v>
      </c>
      <c r="E86" s="38">
        <v>335964235</v>
      </c>
    </row>
    <row r="87" spans="1:5" ht="18" customHeight="1" x14ac:dyDescent="0.25">
      <c r="A87" s="15" t="str">
        <f>VLOOKUP(B87,'[1]LISTADO ATM'!$A$2:$C$822,3,0)</f>
        <v>DISTRITO NACIONAL</v>
      </c>
      <c r="B87" s="26">
        <v>326</v>
      </c>
      <c r="C87" s="21" t="str">
        <f>VLOOKUP(B87,'[1]LISTADO ATM'!$A$2:$B$822,2,0)</f>
        <v>ATM Autoservicio Jiménez Moya II</v>
      </c>
      <c r="D87" s="27" t="s">
        <v>20</v>
      </c>
      <c r="E87" s="38">
        <v>3335964236</v>
      </c>
    </row>
    <row r="88" spans="1:5" ht="18" customHeight="1" x14ac:dyDescent="0.25">
      <c r="A88" s="15" t="str">
        <f>VLOOKUP(B88,'[1]LISTADO ATM'!$A$2:$C$822,3,0)</f>
        <v>NORTE</v>
      </c>
      <c r="B88" s="26">
        <v>599</v>
      </c>
      <c r="C88" s="21" t="str">
        <f>VLOOKUP(B88,'[1]LISTADO ATM'!$A$2:$B$822,2,0)</f>
        <v xml:space="preserve">ATM Oficina Plaza Internacional (Santiago) </v>
      </c>
      <c r="D88" s="27" t="s">
        <v>20</v>
      </c>
      <c r="E88" s="38">
        <v>3335964299</v>
      </c>
    </row>
    <row r="89" spans="1:5" ht="18" customHeight="1" x14ac:dyDescent="0.25">
      <c r="A89" s="15" t="str">
        <f>VLOOKUP(B89,'[1]LISTADO ATM'!$A$2:$C$822,3,0)</f>
        <v>ESTE</v>
      </c>
      <c r="B89" s="26">
        <v>117</v>
      </c>
      <c r="C89" s="21" t="str">
        <f>VLOOKUP(B89,'[1]LISTADO ATM'!$A$2:$B$822,2,0)</f>
        <v xml:space="preserve">ATM Oficina El Seybo </v>
      </c>
      <c r="D89" s="27" t="s">
        <v>20</v>
      </c>
      <c r="E89" s="38">
        <v>3335964302</v>
      </c>
    </row>
    <row r="90" spans="1:5" ht="18" customHeight="1" x14ac:dyDescent="0.25">
      <c r="A90" s="15" t="str">
        <f>VLOOKUP(B90,'[1]LISTADO ATM'!$A$2:$C$822,3,0)</f>
        <v>NORTE</v>
      </c>
      <c r="B90" s="26">
        <v>277</v>
      </c>
      <c r="C90" s="21" t="str">
        <f>VLOOKUP(B90,'[1]LISTADO ATM'!$A$2:$B$822,2,0)</f>
        <v xml:space="preserve">ATM Oficina Duarte (Santiago) </v>
      </c>
      <c r="D90" s="27" t="s">
        <v>20</v>
      </c>
      <c r="E90" s="38">
        <v>3335964310</v>
      </c>
    </row>
    <row r="91" spans="1:5" ht="18" customHeight="1" x14ac:dyDescent="0.25">
      <c r="A91" s="15" t="str">
        <f>VLOOKUP(B91,'[1]LISTADO ATM'!$A$2:$C$822,3,0)</f>
        <v>DISTRITO NACIONAL</v>
      </c>
      <c r="B91" s="26">
        <v>946</v>
      </c>
      <c r="C91" s="21" t="str">
        <f>VLOOKUP(B91,'[1]LISTADO ATM'!$A$2:$B$822,2,0)</f>
        <v xml:space="preserve">ATM Oficina Núñez de Cáceres I </v>
      </c>
      <c r="D91" s="27" t="s">
        <v>20</v>
      </c>
      <c r="E91" s="38">
        <v>3335964313</v>
      </c>
    </row>
    <row r="92" spans="1:5" ht="18" customHeight="1" x14ac:dyDescent="0.25">
      <c r="A92" s="15" t="str">
        <f>VLOOKUP(B92,'[1]LISTADO ATM'!$A$2:$C$822,3,0)</f>
        <v>NORTE</v>
      </c>
      <c r="B92" s="26">
        <v>304</v>
      </c>
      <c r="C92" s="21" t="str">
        <f>VLOOKUP(B92,'[1]LISTADO ATM'!$A$2:$B$822,2,0)</f>
        <v xml:space="preserve">ATM Multicentro La Sirena Estrella Sadhala </v>
      </c>
      <c r="D92" s="27" t="s">
        <v>20</v>
      </c>
      <c r="E92" s="38">
        <v>3335964316</v>
      </c>
    </row>
    <row r="93" spans="1:5" ht="18" customHeight="1" x14ac:dyDescent="0.25">
      <c r="A93" s="15" t="str">
        <f>VLOOKUP(B93,'[1]LISTADO ATM'!$A$2:$C$822,3,0)</f>
        <v>NORTE</v>
      </c>
      <c r="B93" s="26">
        <v>431</v>
      </c>
      <c r="C93" s="21" t="str">
        <f>VLOOKUP(B93,'[1]LISTADO ATM'!$A$2:$B$822,2,0)</f>
        <v xml:space="preserve">ATM Autoservicio Sol (Santiago) </v>
      </c>
      <c r="D93" s="27" t="s">
        <v>20</v>
      </c>
      <c r="E93" s="38">
        <v>3335964290</v>
      </c>
    </row>
    <row r="94" spans="1:5" ht="18" customHeight="1" x14ac:dyDescent="0.25">
      <c r="A94" s="15" t="str">
        <f>VLOOKUP(B94,'[1]LISTADO ATM'!$A$2:$C$822,3,0)</f>
        <v>DISTRITO NACIONAL</v>
      </c>
      <c r="B94" s="26">
        <v>818</v>
      </c>
      <c r="C94" s="21" t="str">
        <f>VLOOKUP(B94,'[1]LISTADO ATM'!$A$2:$B$822,2,0)</f>
        <v xml:space="preserve">ATM Juridicción Inmobiliaria </v>
      </c>
      <c r="D94" s="28" t="s">
        <v>22</v>
      </c>
      <c r="E94" s="38">
        <v>3335962897</v>
      </c>
    </row>
    <row r="95" spans="1:5" ht="18" customHeight="1" x14ac:dyDescent="0.25">
      <c r="A95" s="15" t="str">
        <f>VLOOKUP(B95,'[1]LISTADO ATM'!$A$2:$C$822,3,0)</f>
        <v>DISTRITO NACIONAL</v>
      </c>
      <c r="B95" s="26">
        <v>527</v>
      </c>
      <c r="C95" s="21" t="str">
        <f>VLOOKUP(B95,'[1]LISTADO ATM'!$A$2:$B$822,2,0)</f>
        <v>ATM Oficina Zona Oriental II</v>
      </c>
      <c r="D95" s="28" t="s">
        <v>22</v>
      </c>
      <c r="E95" s="38">
        <v>3335964238</v>
      </c>
    </row>
    <row r="96" spans="1:5" ht="18" customHeight="1" x14ac:dyDescent="0.25">
      <c r="A96" s="15" t="str">
        <f>VLOOKUP(B96,'[1]LISTADO ATM'!$A$2:$C$822,3,0)</f>
        <v>DISTRITO NACIONAL</v>
      </c>
      <c r="B96" s="26">
        <v>160</v>
      </c>
      <c r="C96" s="21" t="str">
        <f>VLOOKUP(B96,'[1]LISTADO ATM'!$A$2:$B$822,2,0)</f>
        <v xml:space="preserve">ATM Oficina Herrera </v>
      </c>
      <c r="D96" s="28" t="s">
        <v>22</v>
      </c>
      <c r="E96" s="38">
        <v>3335964295</v>
      </c>
    </row>
    <row r="97" spans="1:5" ht="18" customHeight="1" x14ac:dyDescent="0.25">
      <c r="A97" s="15" t="e">
        <f>VLOOKUP(B97,'[1]LISTADO ATM'!$A$2:$C$822,3,0)</f>
        <v>#N/A</v>
      </c>
      <c r="B97" s="26"/>
      <c r="C97" s="21" t="e">
        <f>VLOOKUP(B97,'[1]LISTADO ATM'!$A$2:$B$822,2,0)</f>
        <v>#N/A</v>
      </c>
      <c r="D97" s="69"/>
      <c r="E97" s="38"/>
    </row>
    <row r="98" spans="1:5" ht="18" customHeight="1" x14ac:dyDescent="0.25">
      <c r="A98" s="15" t="e">
        <f>VLOOKUP(B98,'[1]LISTADO ATM'!$A$2:$C$822,3,0)</f>
        <v>#N/A</v>
      </c>
      <c r="B98" s="26"/>
      <c r="C98" s="21" t="e">
        <f>VLOOKUP(B98,'[1]LISTADO ATM'!$A$2:$B$822,2,0)</f>
        <v>#N/A</v>
      </c>
      <c r="D98" s="69"/>
      <c r="E98" s="38"/>
    </row>
    <row r="99" spans="1:5" ht="18" customHeight="1" x14ac:dyDescent="0.25">
      <c r="A99" s="15" t="e">
        <f>VLOOKUP(B99,'[1]LISTADO ATM'!$A$2:$C$822,3,0)</f>
        <v>#N/A</v>
      </c>
      <c r="B99" s="26"/>
      <c r="C99" s="21" t="e">
        <f>VLOOKUP(B99,'[1]LISTADO ATM'!$A$2:$B$822,2,0)</f>
        <v>#N/A</v>
      </c>
      <c r="D99" s="69"/>
      <c r="E99" s="38"/>
    </row>
    <row r="100" spans="1:5" ht="18" customHeight="1" thickBot="1" x14ac:dyDescent="0.3">
      <c r="A100" s="22" t="s">
        <v>11</v>
      </c>
      <c r="B100" s="39">
        <f>COUNT(B83:B99)</f>
        <v>14</v>
      </c>
      <c r="C100" s="12"/>
      <c r="D100" s="12"/>
      <c r="E100" s="12"/>
    </row>
    <row r="101" spans="1:5" ht="15.75" thickBot="1" x14ac:dyDescent="0.3">
      <c r="B101" s="30"/>
      <c r="E101" s="5"/>
    </row>
    <row r="102" spans="1:5" ht="18.75" thickBot="1" x14ac:dyDescent="0.3">
      <c r="A102" s="63" t="s">
        <v>12</v>
      </c>
      <c r="B102" s="64"/>
      <c r="C102" t="s">
        <v>16</v>
      </c>
      <c r="D102" s="5"/>
      <c r="E102" s="5"/>
    </row>
    <row r="103" spans="1:5" ht="18.75" thickBot="1" x14ac:dyDescent="0.3">
      <c r="A103" s="24">
        <f>+B70+B79+B100</f>
        <v>30</v>
      </c>
      <c r="B103" s="31"/>
    </row>
    <row r="104" spans="1:5" ht="15.75" thickBot="1" x14ac:dyDescent="0.3">
      <c r="B104" s="30"/>
      <c r="E104" s="5"/>
    </row>
    <row r="105" spans="1:5" ht="18.75" thickBot="1" x14ac:dyDescent="0.3">
      <c r="A105" s="58" t="s">
        <v>14</v>
      </c>
      <c r="B105" s="59"/>
      <c r="C105" s="59"/>
      <c r="D105" s="59"/>
      <c r="E105" s="60"/>
    </row>
    <row r="106" spans="1:5" ht="18" x14ac:dyDescent="0.25">
      <c r="A106" s="6" t="s">
        <v>5</v>
      </c>
      <c r="B106" s="2" t="s">
        <v>6</v>
      </c>
      <c r="C106" s="4" t="s">
        <v>7</v>
      </c>
      <c r="D106" s="61" t="s">
        <v>8</v>
      </c>
      <c r="E106" s="62"/>
    </row>
    <row r="107" spans="1:5" ht="18" x14ac:dyDescent="0.25">
      <c r="A107" s="18" t="str">
        <f>VLOOKUP(B107,'[1]LISTADO ATM'!$A$2:$C$822,3,0)</f>
        <v>DISTRITO NACIONAL</v>
      </c>
      <c r="B107" s="26">
        <v>162</v>
      </c>
      <c r="C107" s="18" t="str">
        <f>VLOOKUP(B107,'[1]LISTADO ATM'!$A$2:$B$822,2,0)</f>
        <v xml:space="preserve">ATM Oficina Tiradentes I </v>
      </c>
      <c r="D107" s="44" t="s">
        <v>24</v>
      </c>
      <c r="E107" s="45"/>
    </row>
    <row r="108" spans="1:5" ht="18" x14ac:dyDescent="0.25">
      <c r="A108" s="33" t="str">
        <f>VLOOKUP(B108,'[1]LISTADO ATM'!$A$2:$C$822,3,0)</f>
        <v>SUR</v>
      </c>
      <c r="B108" s="26">
        <v>296</v>
      </c>
      <c r="C108" s="18" t="str">
        <f>VLOOKUP(B108,'[1]LISTADO ATM'!$A$2:$B$822,2,0)</f>
        <v>ATM Estación BANICOMB (Baní)  ECO Petroleo</v>
      </c>
      <c r="D108" s="44" t="s">
        <v>21</v>
      </c>
      <c r="E108" s="45"/>
    </row>
    <row r="109" spans="1:5" ht="18" x14ac:dyDescent="0.25">
      <c r="A109" s="33" t="str">
        <f>VLOOKUP(B109,'[1]LISTADO ATM'!$A$2:$C$822,3,0)</f>
        <v>ESTE</v>
      </c>
      <c r="B109" s="26">
        <v>211</v>
      </c>
      <c r="C109" s="18" t="str">
        <f>VLOOKUP(B109,'[1]LISTADO ATM'!$A$2:$B$822,2,0)</f>
        <v xml:space="preserve">ATM Oficina La Romana I </v>
      </c>
      <c r="D109" s="44" t="s">
        <v>21</v>
      </c>
      <c r="E109" s="45"/>
    </row>
    <row r="110" spans="1:5" ht="18" x14ac:dyDescent="0.25">
      <c r="A110" s="33" t="str">
        <f>VLOOKUP(B110,'[1]LISTADO ATM'!$A$2:$C$822,3,0)</f>
        <v>ESTE</v>
      </c>
      <c r="B110" s="26">
        <v>293</v>
      </c>
      <c r="C110" s="18" t="str">
        <f>VLOOKUP(B110,'[1]LISTADO ATM'!$A$2:$B$822,2,0)</f>
        <v xml:space="preserve">ATM S/M Nueva Visión (San Pedro) </v>
      </c>
      <c r="D110" s="44" t="s">
        <v>21</v>
      </c>
      <c r="E110" s="45"/>
    </row>
    <row r="111" spans="1:5" ht="18" x14ac:dyDescent="0.25">
      <c r="A111" s="33" t="str">
        <f>VLOOKUP(B111,'[1]LISTADO ATM'!$A$2:$C$822,3,0)</f>
        <v>DISTRITO NACIONAL</v>
      </c>
      <c r="B111" s="26">
        <v>24</v>
      </c>
      <c r="C111" s="18" t="str">
        <f>VLOOKUP(B111,'[1]LISTADO ATM'!$A$2:$B$822,2,0)</f>
        <v xml:space="preserve">ATM Oficina Eusebio Manzueta </v>
      </c>
      <c r="D111" s="44" t="s">
        <v>21</v>
      </c>
      <c r="E111" s="45"/>
    </row>
    <row r="112" spans="1:5" ht="18" x14ac:dyDescent="0.25">
      <c r="A112" s="33" t="str">
        <f>VLOOKUP(B112,'[1]LISTADO ATM'!$A$2:$C$822,3,0)</f>
        <v>DISTRITO NACIONAL</v>
      </c>
      <c r="B112" s="26">
        <v>259</v>
      </c>
      <c r="C112" s="18" t="str">
        <f>VLOOKUP(B112,'[1]LISTADO ATM'!$A$2:$B$822,2,0)</f>
        <v>ATM Senado de la Republica</v>
      </c>
      <c r="D112" s="44" t="s">
        <v>21</v>
      </c>
      <c r="E112" s="45"/>
    </row>
    <row r="113" spans="1:5" ht="18" x14ac:dyDescent="0.25">
      <c r="A113" s="33" t="str">
        <f>VLOOKUP(B113,'[1]LISTADO ATM'!$A$2:$C$822,3,0)</f>
        <v>DISTRITO NACIONAL</v>
      </c>
      <c r="B113" s="26">
        <v>527</v>
      </c>
      <c r="C113" s="18" t="str">
        <f>VLOOKUP(B113,'[1]LISTADO ATM'!$A$2:$B$822,2,0)</f>
        <v>ATM Oficina Zona Oriental II</v>
      </c>
      <c r="D113" s="44" t="s">
        <v>21</v>
      </c>
      <c r="E113" s="45"/>
    </row>
    <row r="114" spans="1:5" ht="18" x14ac:dyDescent="0.25">
      <c r="A114" s="33" t="str">
        <f>VLOOKUP(B114,'[1]LISTADO ATM'!$A$2:$C$822,3,0)</f>
        <v>NORTE</v>
      </c>
      <c r="B114" s="26">
        <v>333</v>
      </c>
      <c r="C114" s="18" t="str">
        <f>VLOOKUP(B114,'[1]LISTADO ATM'!$A$2:$B$822,2,0)</f>
        <v>ATM Oficina Turey Maimón</v>
      </c>
      <c r="D114" s="44" t="s">
        <v>24</v>
      </c>
      <c r="E114" s="45"/>
    </row>
    <row r="115" spans="1:5" ht="18" x14ac:dyDescent="0.25">
      <c r="A115" s="33" t="e">
        <f>VLOOKUP(B115,'[1]LISTADO ATM'!$A$2:$C$822,3,0)</f>
        <v>#N/A</v>
      </c>
      <c r="B115" s="26"/>
      <c r="C115" s="18" t="e">
        <f>VLOOKUP(B115,'[1]LISTADO ATM'!$A$2:$B$822,2,0)</f>
        <v>#N/A</v>
      </c>
      <c r="D115" s="42"/>
      <c r="E115" s="43"/>
    </row>
    <row r="116" spans="1:5" ht="18" x14ac:dyDescent="0.25">
      <c r="A116" s="33" t="e">
        <f>VLOOKUP(B116,'[1]LISTADO ATM'!$A$2:$C$822,3,0)</f>
        <v>#N/A</v>
      </c>
      <c r="B116" s="26"/>
      <c r="C116" s="18" t="e">
        <f>VLOOKUP(B116,'[1]LISTADO ATM'!$A$2:$B$822,2,0)</f>
        <v>#N/A</v>
      </c>
      <c r="D116" s="42"/>
      <c r="E116" s="43"/>
    </row>
    <row r="117" spans="1:5" ht="18" x14ac:dyDescent="0.25">
      <c r="A117" s="33" t="e">
        <f>VLOOKUP(B117,'[1]LISTADO ATM'!$A$2:$C$822,3,0)</f>
        <v>#N/A</v>
      </c>
      <c r="B117" s="26"/>
      <c r="C117" s="18" t="e">
        <f>VLOOKUP(B117,'[1]LISTADO ATM'!$A$2:$B$822,2,0)</f>
        <v>#N/A</v>
      </c>
      <c r="D117" s="42"/>
      <c r="E117" s="43"/>
    </row>
    <row r="118" spans="1:5" ht="18" x14ac:dyDescent="0.25">
      <c r="A118" s="33" t="e">
        <f>VLOOKUP(B118,'[1]LISTADO ATM'!$A$2:$C$822,3,0)</f>
        <v>#N/A</v>
      </c>
      <c r="B118" s="26"/>
      <c r="C118" s="18" t="e">
        <f>VLOOKUP(B118,'[1]LISTADO ATM'!$A$2:$B$822,2,0)</f>
        <v>#N/A</v>
      </c>
      <c r="D118" s="42"/>
      <c r="E118" s="43"/>
    </row>
    <row r="119" spans="1:5" ht="18.75" thickBot="1" x14ac:dyDescent="0.3">
      <c r="A119" s="22" t="s">
        <v>11</v>
      </c>
      <c r="B119" s="39">
        <f>COUNT(B107:B118)</f>
        <v>8</v>
      </c>
      <c r="C119" s="36"/>
      <c r="D119" s="19"/>
      <c r="E119" s="20"/>
    </row>
  </sheetData>
  <autoFilter ref="A82:E82">
    <sortState ref="A83:E100">
      <sortCondition ref="D82"/>
    </sortState>
  </autoFilter>
  <mergeCells count="20">
    <mergeCell ref="D114:E114"/>
    <mergeCell ref="C49:E49"/>
    <mergeCell ref="A51:E51"/>
    <mergeCell ref="D106:E106"/>
    <mergeCell ref="A105:E105"/>
    <mergeCell ref="A102:B102"/>
    <mergeCell ref="A81:E81"/>
    <mergeCell ref="A72:E72"/>
    <mergeCell ref="A1:E1"/>
    <mergeCell ref="A2:E2"/>
    <mergeCell ref="A7:E7"/>
    <mergeCell ref="C34:E34"/>
    <mergeCell ref="A36:E36"/>
    <mergeCell ref="D107:E107"/>
    <mergeCell ref="D111:E111"/>
    <mergeCell ref="D112:E112"/>
    <mergeCell ref="D113:E113"/>
    <mergeCell ref="D108:E108"/>
    <mergeCell ref="D109:E109"/>
    <mergeCell ref="D110:E110"/>
  </mergeCells>
  <phoneticPr fontId="11" type="noConversion"/>
  <conditionalFormatting sqref="B1:B1048576">
    <cfRule type="duplicateValues" dxfId="26" priority="5"/>
  </conditionalFormatting>
  <conditionalFormatting sqref="E115:E1048576 E1:E106 E108:E113">
    <cfRule type="duplicateValues" dxfId="25" priority="4"/>
  </conditionalFormatting>
  <conditionalFormatting sqref="E114">
    <cfRule type="duplicateValues" dxfId="1" priority="2"/>
  </conditionalFormatting>
  <conditionalFormatting sqref="E10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12" sqref="E12"/>
    </sheetView>
  </sheetViews>
  <sheetFormatPr baseColWidth="10" defaultColWidth="11.42578125" defaultRowHeight="15" x14ac:dyDescent="0.25"/>
  <cols>
    <col min="2" max="2" width="11.42578125" style="23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18.75" thickBot="1" x14ac:dyDescent="0.3">
      <c r="B2" s="26"/>
      <c r="C2" s="41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 </v>
      </c>
    </row>
    <row r="3" spans="2:5" ht="18.75" thickBot="1" x14ac:dyDescent="0.3">
      <c r="B3" s="26"/>
      <c r="C3" s="41" t="s">
        <v>16</v>
      </c>
    </row>
    <row r="4" spans="2:5" ht="18.75" thickBot="1" x14ac:dyDescent="0.3">
      <c r="B4" s="26"/>
      <c r="C4" s="41" t="s">
        <v>16</v>
      </c>
    </row>
    <row r="5" spans="2:5" ht="18.75" thickBot="1" x14ac:dyDescent="0.3">
      <c r="B5" s="26"/>
      <c r="C5" s="41" t="s">
        <v>16</v>
      </c>
    </row>
    <row r="6" spans="2:5" ht="18.75" thickBot="1" x14ac:dyDescent="0.3">
      <c r="B6" s="26"/>
      <c r="C6" s="41" t="s">
        <v>16</v>
      </c>
    </row>
    <row r="7" spans="2:5" ht="18.75" thickBot="1" x14ac:dyDescent="0.3">
      <c r="B7" s="26"/>
      <c r="C7" s="41" t="s">
        <v>16</v>
      </c>
    </row>
    <row r="8" spans="2:5" ht="18.75" thickBot="1" x14ac:dyDescent="0.3">
      <c r="B8" s="26"/>
      <c r="C8" s="41" t="s">
        <v>16</v>
      </c>
    </row>
    <row r="9" spans="2:5" ht="18.75" thickBot="1" x14ac:dyDescent="0.3">
      <c r="B9" s="26"/>
      <c r="C9" s="41" t="s">
        <v>16</v>
      </c>
    </row>
    <row r="10" spans="2:5" ht="18.75" thickBot="1" x14ac:dyDescent="0.3">
      <c r="B10" s="26"/>
      <c r="C10" s="41" t="s">
        <v>16</v>
      </c>
    </row>
    <row r="11" spans="2:5" ht="18.75" thickBot="1" x14ac:dyDescent="0.3">
      <c r="B11" s="26"/>
      <c r="C11" s="41" t="s">
        <v>16</v>
      </c>
    </row>
    <row r="12" spans="2:5" ht="18.75" thickBot="1" x14ac:dyDescent="0.3">
      <c r="B12" s="26"/>
      <c r="C12" s="41" t="s">
        <v>16</v>
      </c>
    </row>
    <row r="13" spans="2:5" ht="18.75" thickBot="1" x14ac:dyDescent="0.3">
      <c r="B13" s="26"/>
      <c r="C13" s="41" t="s">
        <v>16</v>
      </c>
    </row>
    <row r="14" spans="2:5" ht="18.75" thickBot="1" x14ac:dyDescent="0.3">
      <c r="B14" s="26"/>
      <c r="C14" s="41" t="s">
        <v>16</v>
      </c>
    </row>
    <row r="15" spans="2:5" ht="18.75" thickBot="1" x14ac:dyDescent="0.3">
      <c r="B15" s="26"/>
      <c r="C15" s="41" t="s">
        <v>16</v>
      </c>
    </row>
    <row r="16" spans="2:5" ht="18.75" thickBot="1" x14ac:dyDescent="0.3">
      <c r="B16" s="26"/>
      <c r="C16" s="41" t="s">
        <v>16</v>
      </c>
    </row>
    <row r="17" spans="2:3" ht="18.75" thickBot="1" x14ac:dyDescent="0.3">
      <c r="B17" s="26"/>
      <c r="C17" s="41" t="s">
        <v>16</v>
      </c>
    </row>
    <row r="18" spans="2:3" ht="18.75" thickBot="1" x14ac:dyDescent="0.3">
      <c r="B18" s="27"/>
      <c r="C18" s="41" t="s">
        <v>16</v>
      </c>
    </row>
    <row r="19" spans="2:3" ht="18.75" thickBot="1" x14ac:dyDescent="0.3">
      <c r="B19" s="27"/>
      <c r="C19" s="41" t="s">
        <v>16</v>
      </c>
    </row>
    <row r="20" spans="2:3" ht="18.75" thickBot="1" x14ac:dyDescent="0.3">
      <c r="B20" s="27"/>
      <c r="C20" s="41" t="s">
        <v>16</v>
      </c>
    </row>
    <row r="21" spans="2:3" ht="18.75" thickBot="1" x14ac:dyDescent="0.3">
      <c r="B21" s="27"/>
      <c r="C21" s="41" t="s">
        <v>16</v>
      </c>
    </row>
    <row r="22" spans="2:3" ht="18.75" thickBot="1" x14ac:dyDescent="0.3">
      <c r="B22" s="27"/>
      <c r="C22" s="41" t="s">
        <v>16</v>
      </c>
    </row>
    <row r="23" spans="2:3" ht="18.75" thickBot="1" x14ac:dyDescent="0.3">
      <c r="B23" s="27"/>
      <c r="C23" s="41" t="s">
        <v>16</v>
      </c>
    </row>
    <row r="24" spans="2:3" ht="18.75" thickBot="1" x14ac:dyDescent="0.3">
      <c r="B24" s="27"/>
      <c r="C24" s="41" t="s">
        <v>16</v>
      </c>
    </row>
    <row r="25" spans="2:3" ht="18.75" thickBot="1" x14ac:dyDescent="0.3">
      <c r="B25" s="27"/>
      <c r="C25" s="41" t="s">
        <v>16</v>
      </c>
    </row>
    <row r="26" spans="2:3" ht="18.75" thickBot="1" x14ac:dyDescent="0.3">
      <c r="B26" s="27"/>
      <c r="C26" s="41" t="s">
        <v>16</v>
      </c>
    </row>
    <row r="27" spans="2:3" ht="18.75" thickBot="1" x14ac:dyDescent="0.3">
      <c r="B27" s="27"/>
      <c r="C27" s="41" t="s">
        <v>16</v>
      </c>
    </row>
    <row r="28" spans="2:3" ht="18.75" thickBot="1" x14ac:dyDescent="0.3">
      <c r="B28" s="27"/>
      <c r="C28" s="41" t="s">
        <v>16</v>
      </c>
    </row>
    <row r="29" spans="2:3" ht="18.75" thickBot="1" x14ac:dyDescent="0.3">
      <c r="B29" s="27"/>
      <c r="C29" s="41" t="s">
        <v>16</v>
      </c>
    </row>
    <row r="30" spans="2:3" ht="18.75" thickBot="1" x14ac:dyDescent="0.3">
      <c r="B30" s="27"/>
      <c r="C30" s="41" t="s">
        <v>16</v>
      </c>
    </row>
    <row r="31" spans="2:3" ht="18.75" thickBot="1" x14ac:dyDescent="0.3">
      <c r="B31" s="27"/>
      <c r="C31" s="41" t="s">
        <v>16</v>
      </c>
    </row>
    <row r="32" spans="2:3" ht="18.75" thickBot="1" x14ac:dyDescent="0.3">
      <c r="B32" s="27"/>
      <c r="C32" s="41" t="s">
        <v>16</v>
      </c>
    </row>
    <row r="33" spans="2:3" ht="18.75" thickBot="1" x14ac:dyDescent="0.3">
      <c r="B33" s="27"/>
      <c r="C33" s="41" t="s">
        <v>16</v>
      </c>
    </row>
    <row r="34" spans="2:3" ht="18.75" thickBot="1" x14ac:dyDescent="0.3">
      <c r="B34" s="27"/>
      <c r="C34" s="41" t="s">
        <v>16</v>
      </c>
    </row>
    <row r="35" spans="2:3" ht="18.75" thickBot="1" x14ac:dyDescent="0.3">
      <c r="B35" s="27"/>
      <c r="C35" s="41" t="s">
        <v>16</v>
      </c>
    </row>
    <row r="36" spans="2:3" ht="18.75" thickBot="1" x14ac:dyDescent="0.3">
      <c r="B36" s="27"/>
      <c r="C36" s="41" t="s">
        <v>16</v>
      </c>
    </row>
    <row r="37" spans="2:3" ht="18.75" thickBot="1" x14ac:dyDescent="0.3">
      <c r="B37" s="27"/>
      <c r="C37" s="41" t="s">
        <v>16</v>
      </c>
    </row>
    <row r="38" spans="2:3" ht="18.75" thickBot="1" x14ac:dyDescent="0.3">
      <c r="B38" s="27"/>
      <c r="C38" s="41" t="s">
        <v>16</v>
      </c>
    </row>
    <row r="39" spans="2:3" ht="18.75" thickBot="1" x14ac:dyDescent="0.3">
      <c r="B39" s="27"/>
      <c r="C39" s="41" t="s">
        <v>16</v>
      </c>
    </row>
    <row r="40" spans="2:3" ht="18.75" thickBot="1" x14ac:dyDescent="0.3">
      <c r="B40" s="27"/>
      <c r="C40" s="41" t="s">
        <v>16</v>
      </c>
    </row>
    <row r="41" spans="2:3" ht="18.75" thickBot="1" x14ac:dyDescent="0.3">
      <c r="B41" s="27"/>
      <c r="C41" s="41" t="s">
        <v>16</v>
      </c>
    </row>
    <row r="42" spans="2:3" ht="18.75" thickBot="1" x14ac:dyDescent="0.3">
      <c r="B42" s="27"/>
      <c r="C42" s="41" t="s">
        <v>16</v>
      </c>
    </row>
    <row r="43" spans="2:3" ht="18.75" thickBot="1" x14ac:dyDescent="0.3">
      <c r="B43" s="27"/>
      <c r="C43" s="41" t="s">
        <v>16</v>
      </c>
    </row>
    <row r="44" spans="2:3" ht="18.75" thickBot="1" x14ac:dyDescent="0.3">
      <c r="B44" s="27"/>
      <c r="C44" s="41" t="s">
        <v>16</v>
      </c>
    </row>
    <row r="45" spans="2:3" ht="18.75" thickBot="1" x14ac:dyDescent="0.3">
      <c r="B45" s="27"/>
      <c r="C45" s="41" t="s">
        <v>16</v>
      </c>
    </row>
    <row r="46" spans="2:3" ht="18.75" thickBot="1" x14ac:dyDescent="0.3">
      <c r="B46" s="27"/>
      <c r="C46" s="41" t="s">
        <v>16</v>
      </c>
    </row>
    <row r="47" spans="2:3" ht="18.75" thickBot="1" x14ac:dyDescent="0.3">
      <c r="B47" s="27"/>
      <c r="C47" s="41" t="s">
        <v>16</v>
      </c>
    </row>
    <row r="48" spans="2:3" ht="18.75" thickBot="1" x14ac:dyDescent="0.3">
      <c r="B48" s="27"/>
      <c r="C48" s="41" t="s">
        <v>16</v>
      </c>
    </row>
    <row r="49" spans="2:3" ht="18.75" thickBot="1" x14ac:dyDescent="0.3">
      <c r="B49" s="27"/>
      <c r="C49" s="41" t="s">
        <v>16</v>
      </c>
    </row>
    <row r="50" spans="2:3" ht="18.75" thickBot="1" x14ac:dyDescent="0.3">
      <c r="B50" s="27"/>
      <c r="C50" s="41" t="s">
        <v>16</v>
      </c>
    </row>
    <row r="51" spans="2:3" ht="18.75" thickBot="1" x14ac:dyDescent="0.3">
      <c r="B51" s="27"/>
      <c r="C51" s="41" t="s">
        <v>16</v>
      </c>
    </row>
    <row r="52" spans="2:3" ht="18.75" thickBot="1" x14ac:dyDescent="0.3">
      <c r="B52" s="27"/>
      <c r="C52" s="41" t="s">
        <v>16</v>
      </c>
    </row>
    <row r="53" spans="2:3" ht="18.75" thickBot="1" x14ac:dyDescent="0.3">
      <c r="B53" s="27"/>
      <c r="C53" s="41" t="s">
        <v>16</v>
      </c>
    </row>
    <row r="54" spans="2:3" ht="18.75" thickBot="1" x14ac:dyDescent="0.3">
      <c r="B54" s="27"/>
      <c r="C54" s="41" t="s">
        <v>16</v>
      </c>
    </row>
    <row r="55" spans="2:3" ht="18.75" thickBot="1" x14ac:dyDescent="0.3">
      <c r="B55" s="27"/>
      <c r="C55" s="41" t="s">
        <v>16</v>
      </c>
    </row>
    <row r="56" spans="2:3" ht="18.75" thickBot="1" x14ac:dyDescent="0.3">
      <c r="B56" s="27"/>
      <c r="C56" s="41" t="s">
        <v>16</v>
      </c>
    </row>
    <row r="57" spans="2:3" ht="18.75" thickBot="1" x14ac:dyDescent="0.3">
      <c r="B57" s="27"/>
      <c r="C57" s="41" t="s">
        <v>16</v>
      </c>
    </row>
    <row r="58" spans="2:3" ht="18.75" thickBot="1" x14ac:dyDescent="0.3">
      <c r="B58" s="27"/>
      <c r="C58" s="41" t="s">
        <v>16</v>
      </c>
    </row>
    <row r="59" spans="2:3" ht="18.75" thickBot="1" x14ac:dyDescent="0.3">
      <c r="B59" s="27"/>
      <c r="C59" s="41" t="s">
        <v>16</v>
      </c>
    </row>
    <row r="60" spans="2:3" ht="18.75" thickBot="1" x14ac:dyDescent="0.3">
      <c r="B60" s="27"/>
      <c r="C60" s="41" t="s">
        <v>16</v>
      </c>
    </row>
    <row r="61" spans="2:3" ht="18.75" thickBot="1" x14ac:dyDescent="0.3">
      <c r="B61" s="27"/>
      <c r="C61" s="41" t="s">
        <v>16</v>
      </c>
    </row>
    <row r="62" spans="2:3" ht="18.75" thickBot="1" x14ac:dyDescent="0.3">
      <c r="B62" s="18"/>
      <c r="C62" s="41" t="s">
        <v>16</v>
      </c>
    </row>
    <row r="63" spans="2:3" ht="18.75" thickBot="1" x14ac:dyDescent="0.3">
      <c r="B63" s="18"/>
      <c r="C63" s="41" t="s">
        <v>16</v>
      </c>
    </row>
    <row r="64" spans="2:3" ht="18.75" thickBot="1" x14ac:dyDescent="0.3">
      <c r="B64" s="18"/>
      <c r="C64" s="41" t="s">
        <v>16</v>
      </c>
    </row>
    <row r="65" spans="2:3" ht="18.75" thickBot="1" x14ac:dyDescent="0.3">
      <c r="B65" s="18"/>
      <c r="C65" s="41" t="s">
        <v>16</v>
      </c>
    </row>
    <row r="66" spans="2:3" ht="18.75" thickBot="1" x14ac:dyDescent="0.3">
      <c r="B66" s="18"/>
      <c r="C66" s="41" t="s">
        <v>16</v>
      </c>
    </row>
    <row r="67" spans="2:3" ht="18.75" thickBot="1" x14ac:dyDescent="0.3">
      <c r="B67" s="18"/>
      <c r="C67" s="41" t="s">
        <v>16</v>
      </c>
    </row>
    <row r="68" spans="2:3" ht="18" x14ac:dyDescent="0.25">
      <c r="B68" s="18"/>
      <c r="C68" s="41" t="s">
        <v>16</v>
      </c>
    </row>
    <row r="69" spans="2:3" x14ac:dyDescent="0.25">
      <c r="C69" s="17" t="s">
        <v>16</v>
      </c>
    </row>
    <row r="70" spans="2:3" x14ac:dyDescent="0.25">
      <c r="C70" s="17" t="s">
        <v>16</v>
      </c>
    </row>
    <row r="71" spans="2:3" x14ac:dyDescent="0.25">
      <c r="C71" s="17" t="s">
        <v>16</v>
      </c>
    </row>
    <row r="72" spans="2:3" x14ac:dyDescent="0.25">
      <c r="C72" s="17" t="s">
        <v>16</v>
      </c>
    </row>
    <row r="73" spans="2:3" x14ac:dyDescent="0.25">
      <c r="C73" s="17" t="s">
        <v>16</v>
      </c>
    </row>
    <row r="74" spans="2:3" x14ac:dyDescent="0.25">
      <c r="C74" s="17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2:B68">
    <cfRule type="duplicateValues" dxfId="23" priority="2435"/>
  </conditionalFormatting>
  <conditionalFormatting sqref="B42:B61">
    <cfRule type="duplicateValues" dxfId="22" priority="136"/>
  </conditionalFormatting>
  <conditionalFormatting sqref="B42:B61">
    <cfRule type="duplicateValues" dxfId="21" priority="137"/>
  </conditionalFormatting>
  <conditionalFormatting sqref="B30:B41">
    <cfRule type="duplicateValues" dxfId="20" priority="128"/>
  </conditionalFormatting>
  <conditionalFormatting sqref="B30:B41">
    <cfRule type="duplicateValues" dxfId="19" priority="129"/>
  </conditionalFormatting>
  <conditionalFormatting sqref="B29">
    <cfRule type="duplicateValues" dxfId="18" priority="122"/>
  </conditionalFormatting>
  <conditionalFormatting sqref="B29">
    <cfRule type="duplicateValues" dxfId="17" priority="121"/>
  </conditionalFormatting>
  <conditionalFormatting sqref="B29">
    <cfRule type="duplicateValues" dxfId="16" priority="125"/>
  </conditionalFormatting>
  <conditionalFormatting sqref="B26:B28">
    <cfRule type="duplicateValues" dxfId="15" priority="112"/>
  </conditionalFormatting>
  <conditionalFormatting sqref="B26:B28">
    <cfRule type="duplicateValues" dxfId="14" priority="111"/>
  </conditionalFormatting>
  <conditionalFormatting sqref="B26:B28">
    <cfRule type="duplicateValues" dxfId="13" priority="115"/>
  </conditionalFormatting>
  <conditionalFormatting sqref="B18:B25">
    <cfRule type="duplicateValues" dxfId="12" priority="80"/>
  </conditionalFormatting>
  <conditionalFormatting sqref="B18:B25">
    <cfRule type="duplicateValues" dxfId="11" priority="79"/>
  </conditionalFormatting>
  <conditionalFormatting sqref="B2:B4">
    <cfRule type="duplicateValues" dxfId="10" priority="56"/>
  </conditionalFormatting>
  <conditionalFormatting sqref="B2:B4">
    <cfRule type="duplicateValues" dxfId="9" priority="55"/>
  </conditionalFormatting>
  <conditionalFormatting sqref="B2:B4">
    <cfRule type="duplicateValues" dxfId="8" priority="54"/>
  </conditionalFormatting>
  <conditionalFormatting sqref="B2:B4">
    <cfRule type="duplicateValues" dxfId="7" priority="53"/>
  </conditionalFormatting>
  <conditionalFormatting sqref="B5:B17">
    <cfRule type="duplicateValues" dxfId="6" priority="5"/>
  </conditionalFormatting>
  <conditionalFormatting sqref="B5:B17">
    <cfRule type="duplicateValues" dxfId="5" priority="4"/>
  </conditionalFormatting>
  <conditionalFormatting sqref="B5:B17">
    <cfRule type="duplicateValues" dxfId="4" priority="3"/>
  </conditionalFormatting>
  <conditionalFormatting sqref="B5:B17">
    <cfRule type="duplicateValues" dxfId="3" priority="2"/>
  </conditionalFormatting>
  <conditionalFormatting sqref="B5:B17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2021-07-23T03:02:55Z</dcterms:modified>
</cp:coreProperties>
</file>