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2\"/>
    </mc:Choice>
  </mc:AlternateContent>
  <bookViews>
    <workbookView xWindow="0" yWindow="0" windowWidth="18000" windowHeight="528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Efectivo!$A$45:$E$45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42" i="1"/>
  <c r="B70" i="1"/>
  <c r="A29" i="1"/>
  <c r="C29" i="1"/>
  <c r="A41" i="1" l="1"/>
  <c r="C41" i="1"/>
  <c r="B15" i="1"/>
  <c r="C40" i="1"/>
  <c r="A40" i="1"/>
  <c r="C30" i="1"/>
  <c r="A30" i="1"/>
  <c r="C28" i="1"/>
  <c r="A28" i="1"/>
  <c r="B55" i="1"/>
  <c r="C27" i="1"/>
  <c r="A27" i="1"/>
  <c r="C54" i="1"/>
  <c r="A54" i="1"/>
  <c r="C53" i="1"/>
  <c r="A53" i="1"/>
  <c r="C69" i="1"/>
  <c r="A69" i="1"/>
  <c r="C39" i="1"/>
  <c r="A39" i="1"/>
  <c r="C52" i="1"/>
  <c r="A52" i="1"/>
  <c r="C51" i="1"/>
  <c r="A51" i="1"/>
  <c r="C50" i="1"/>
  <c r="A50" i="1"/>
  <c r="C49" i="1"/>
  <c r="A49" i="1"/>
  <c r="C48" i="1"/>
  <c r="A48" i="1"/>
  <c r="C47" i="1"/>
  <c r="A47" i="1"/>
  <c r="C9" i="1"/>
  <c r="A9" i="1"/>
  <c r="C14" i="1"/>
  <c r="A14" i="1"/>
  <c r="A65" i="1" l="1"/>
  <c r="C65" i="1"/>
  <c r="E2" i="3"/>
  <c r="C64" i="1" l="1"/>
  <c r="A64" i="1"/>
  <c r="C23" i="1"/>
  <c r="C21" i="1"/>
  <c r="C25" i="1"/>
  <c r="A21" i="1"/>
  <c r="A25" i="1"/>
  <c r="C19" i="1"/>
  <c r="C20" i="1"/>
  <c r="C22" i="1"/>
  <c r="A19" i="1"/>
  <c r="A20" i="1"/>
  <c r="A22" i="1"/>
  <c r="C37" i="1" l="1"/>
  <c r="A37" i="1"/>
  <c r="C66" i="1"/>
  <c r="A66" i="1"/>
  <c r="C62" i="1"/>
  <c r="A62" i="1"/>
  <c r="C67" i="1"/>
  <c r="C68" i="1"/>
  <c r="A67" i="1"/>
  <c r="A68" i="1"/>
  <c r="A23" i="1"/>
  <c r="B10" i="1" l="1"/>
  <c r="A63" i="1" l="1"/>
  <c r="C63" i="1"/>
  <c r="A46" i="1"/>
  <c r="C46" i="1"/>
  <c r="A36" i="1"/>
  <c r="C36" i="1"/>
  <c r="C35" i="1" l="1"/>
  <c r="C38" i="1"/>
  <c r="A35" i="1"/>
  <c r="A38" i="1"/>
  <c r="A26" i="1" l="1"/>
  <c r="C26" i="1"/>
  <c r="C24" i="1" l="1"/>
  <c r="A24" i="1"/>
  <c r="A58" i="1" l="1"/>
</calcChain>
</file>

<file path=xl/sharedStrings.xml><?xml version="1.0" encoding="utf-8"?>
<sst xmlns="http://schemas.openxmlformats.org/spreadsheetml/2006/main" count="970" uniqueCount="25">
  <si>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</si>
  <si>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</si>
  <si>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</si>
  <si>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</si>
  <si>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</si>
  <si>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</si>
  <si>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</si>
  <si>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</si>
  <si>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</si>
  <si>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</si>
  <si>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</si>
  <si>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</si>
  <si>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</si>
  <si>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</si>
  <si>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</si>
  <si>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</si>
  <si>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</si>
  <si>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</si>
  <si>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</si>
  <si>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</si>
  <si>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</si>
  <si>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</si>
  <si>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</si>
  <si>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3335961415 </t>
  </si>
  <si>
    <t>2 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</si>
</sst>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80" zoomScaleNormal="80" workbookViewId="0">
      <selection sqref="A1:E1"/>
    </sheetView>
  </sheetViews>
  <sheetFormatPr baseColWidth="10" defaultColWidth="23.42578125" defaultRowHeight="15" x14ac:dyDescent="0.25"/>
  <cols>
    <col min="1" max="1" width="26.42578125" bestFit="1" customWidth="1"/>
    <col min="2" max="2" width="23" style="36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33"/>
      <c r="C3" s="1"/>
      <c r="D3" s="1"/>
      <c r="E3" s="8"/>
    </row>
    <row r="4" spans="1:5" ht="18.75" thickBot="1" x14ac:dyDescent="0.3">
      <c r="A4" s="7" t="s">
        <v>2</v>
      </c>
      <c r="B4" s="29">
        <v>44398.708333333336</v>
      </c>
      <c r="C4" s="1"/>
      <c r="D4" s="1"/>
      <c r="E4" s="9"/>
    </row>
    <row r="5" spans="1:5" ht="18.75" thickBot="1" x14ac:dyDescent="0.3">
      <c r="A5" s="7" t="s">
        <v>3</v>
      </c>
      <c r="B5" s="29">
        <v>44399.25</v>
      </c>
      <c r="C5" s="41"/>
      <c r="D5" s="1"/>
      <c r="E5" s="9"/>
    </row>
    <row r="6" spans="1:5" ht="18" x14ac:dyDescent="0.25">
      <c r="B6" s="33"/>
      <c r="C6" s="1"/>
      <c r="D6" s="1"/>
      <c r="E6" s="11"/>
    </row>
    <row r="7" spans="1:5" ht="18" customHeight="1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37" t="e">
        <f>VLOOKUP(B9,'[1]LISTADO ATM'!$A$2:$C$822,3,0)</f>
        <v>#N/A</v>
      </c>
      <c r="B9" s="31"/>
      <c r="C9" s="38" t="e">
        <f>VLOOKUP(B9,'[1]LISTADO ATM'!$A$2:$B$822,2,0)</f>
        <v>#N/A</v>
      </c>
      <c r="D9" s="13" t="s">
        <v>19</v>
      </c>
      <c r="E9" s="21"/>
    </row>
    <row r="10" spans="1:5" ht="18.75" thickBot="1" x14ac:dyDescent="0.3">
      <c r="A10" s="3" t="s">
        <v>11</v>
      </c>
      <c r="B10" s="43">
        <f>COUNT(#REF!)</f>
        <v>0</v>
      </c>
      <c r="C10" s="60"/>
      <c r="D10" s="61"/>
      <c r="E10" s="62"/>
    </row>
    <row r="11" spans="1:5" x14ac:dyDescent="0.25">
      <c r="B11" s="34"/>
      <c r="E11" s="5"/>
    </row>
    <row r="12" spans="1:5" ht="18" x14ac:dyDescent="0.25">
      <c r="A12" s="57" t="s">
        <v>15</v>
      </c>
      <c r="B12" s="58"/>
      <c r="C12" s="58"/>
      <c r="D12" s="58"/>
      <c r="E12" s="59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30"/>
      <c r="C14" s="21" t="e">
        <f>VLOOKUP(B14,'[1]LISTADO ATM'!$A$2:$B$822,2,0)</f>
        <v>#N/A</v>
      </c>
      <c r="D14" s="13" t="s">
        <v>18</v>
      </c>
      <c r="E14" s="21"/>
    </row>
    <row r="15" spans="1:5" ht="18" customHeight="1" thickBot="1" x14ac:dyDescent="0.3">
      <c r="A15" s="3" t="s">
        <v>11</v>
      </c>
      <c r="B15" s="43">
        <f>COUNT(B14:B14)</f>
        <v>0</v>
      </c>
      <c r="C15" s="60"/>
      <c r="D15" s="61"/>
      <c r="E15" s="62"/>
    </row>
    <row r="16" spans="1:5" ht="15.75" thickBot="1" x14ac:dyDescent="0.3">
      <c r="B16" s="34"/>
      <c r="E16" s="5"/>
    </row>
    <row r="17" spans="1:5" ht="18.75" thickBot="1" x14ac:dyDescent="0.3">
      <c r="A17" s="63" t="s">
        <v>13</v>
      </c>
      <c r="B17" s="64"/>
      <c r="C17" s="64"/>
      <c r="D17" s="64"/>
      <c r="E17" s="6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37" t="str">
        <f>VLOOKUP(B19,'[1]LISTADO ATM'!$A$2:$C$822,3,0)</f>
        <v>ESTE</v>
      </c>
      <c r="B19" s="31">
        <v>945</v>
      </c>
      <c r="C19" s="38" t="str">
        <f>VLOOKUP(B19,'[1]LISTADO ATM'!$A$2:$B$822,2,0)</f>
        <v xml:space="preserve">ATM UNP El Valle (Hato Mayor) </v>
      </c>
      <c r="D19" s="45" t="s">
        <v>10</v>
      </c>
      <c r="E19" s="42">
        <v>3335962453</v>
      </c>
    </row>
    <row r="20" spans="1:5" ht="18" customHeight="1" x14ac:dyDescent="0.25">
      <c r="A20" s="37" t="str">
        <f>VLOOKUP(B20,'[1]LISTADO ATM'!$A$2:$C$822,3,0)</f>
        <v>DISTRITO NACIONAL</v>
      </c>
      <c r="B20" s="31">
        <v>487</v>
      </c>
      <c r="C20" s="38" t="str">
        <f>VLOOKUP(B20,'[1]LISTADO ATM'!$A$2:$B$822,2,0)</f>
        <v xml:space="preserve">ATM Olé Hainamosa </v>
      </c>
      <c r="D20" s="45" t="s">
        <v>10</v>
      </c>
      <c r="E20" s="42">
        <v>3335962458</v>
      </c>
    </row>
    <row r="21" spans="1:5" ht="18" customHeight="1" x14ac:dyDescent="0.25">
      <c r="A21" s="37" t="str">
        <f>VLOOKUP(B21,'[1]LISTADO ATM'!$A$2:$C$822,3,0)</f>
        <v>ESTE</v>
      </c>
      <c r="B21" s="31">
        <v>742</v>
      </c>
      <c r="C21" s="38" t="str">
        <f>VLOOKUP(B21,'[1]LISTADO ATM'!$A$2:$B$822,2,0)</f>
        <v xml:space="preserve">ATM Oficina Plaza del Rey (La Romana) </v>
      </c>
      <c r="D21" s="45" t="s">
        <v>10</v>
      </c>
      <c r="E21" s="42">
        <v>3335962463</v>
      </c>
    </row>
    <row r="22" spans="1:5" ht="18" customHeight="1" x14ac:dyDescent="0.25">
      <c r="A22" s="37" t="str">
        <f>VLOOKUP(B22,'[1]LISTADO ATM'!$A$2:$C$822,3,0)</f>
        <v>DISTRITO NACIONAL</v>
      </c>
      <c r="B22" s="31">
        <v>957</v>
      </c>
      <c r="C22" s="38" t="str">
        <f>VLOOKUP(B22,'[1]LISTADO ATM'!$A$2:$B$822,2,0)</f>
        <v xml:space="preserve">ATM Oficina Venezuela </v>
      </c>
      <c r="D22" s="45" t="s">
        <v>10</v>
      </c>
      <c r="E22" s="42">
        <v>3335962519</v>
      </c>
    </row>
    <row r="23" spans="1:5" ht="18" customHeight="1" x14ac:dyDescent="0.25">
      <c r="A23" s="37" t="str">
        <f>VLOOKUP(B23,'[1]LISTADO ATM'!$A$2:$C$822,3,0)</f>
        <v>ESTE</v>
      </c>
      <c r="B23" s="31">
        <v>651</v>
      </c>
      <c r="C23" s="38" t="str">
        <f>VLOOKUP(B23,'[1]LISTADO ATM'!$A$2:$B$822,2,0)</f>
        <v>ATM Eco Petroleo Romana</v>
      </c>
      <c r="D23" s="45" t="s">
        <v>10</v>
      </c>
      <c r="E23" s="42">
        <v>3335962665</v>
      </c>
    </row>
    <row r="24" spans="1:5" ht="18" customHeight="1" x14ac:dyDescent="0.25">
      <c r="A24" s="37" t="str">
        <f>VLOOKUP(B24,'[1]LISTADO ATM'!$A$2:$C$822,3,0)</f>
        <v>DISTRITO NACIONAL</v>
      </c>
      <c r="B24" s="31">
        <v>930</v>
      </c>
      <c r="C24" s="38" t="str">
        <f>VLOOKUP(B24,'[1]LISTADO ATM'!$A$2:$B$822,2,0)</f>
        <v>ATM Oficina Plaza Spring Center</v>
      </c>
      <c r="D24" s="39" t="s">
        <v>10</v>
      </c>
      <c r="E24" s="21">
        <v>3335962919</v>
      </c>
    </row>
    <row r="25" spans="1:5" ht="18" customHeight="1" x14ac:dyDescent="0.25">
      <c r="A25" s="37" t="str">
        <f>VLOOKUP(B25,'[1]LISTADO ATM'!$A$2:$C$822,3,0)</f>
        <v>SUR</v>
      </c>
      <c r="B25" s="31">
        <v>615</v>
      </c>
      <c r="C25" s="38" t="str">
        <f>VLOOKUP(B25,'[1]LISTADO ATM'!$A$2:$B$822,2,0)</f>
        <v xml:space="preserve">ATM Estación Sunix Cabral (Barahona) </v>
      </c>
      <c r="D25" s="45" t="s">
        <v>10</v>
      </c>
      <c r="E25" s="42">
        <v>3335962786</v>
      </c>
    </row>
    <row r="26" spans="1:5" ht="18" customHeight="1" x14ac:dyDescent="0.25">
      <c r="A26" s="37" t="str">
        <f>VLOOKUP(B26,'[1]LISTADO ATM'!$A$2:$C$822,3,0)</f>
        <v>SUR</v>
      </c>
      <c r="B26" s="31">
        <v>5</v>
      </c>
      <c r="C26" s="38" t="str">
        <f>VLOOKUP(B26,'[1]LISTADO ATM'!$A$2:$B$822,2,0)</f>
        <v>ATM Oficina Autoservicio Villa Ofelia (San Juan)</v>
      </c>
      <c r="D26" s="39" t="s">
        <v>10</v>
      </c>
      <c r="E26" s="21">
        <v>3335962805</v>
      </c>
    </row>
    <row r="27" spans="1:5" ht="18" customHeight="1" x14ac:dyDescent="0.25">
      <c r="A27" s="37" t="str">
        <f>VLOOKUP(B27,'[1]LISTADO ATM'!$A$2:$C$822,3,0)</f>
        <v>NORTE</v>
      </c>
      <c r="B27" s="31">
        <v>746</v>
      </c>
      <c r="C27" s="38" t="str">
        <f>VLOOKUP(B27,'[1]LISTADO ATM'!$A$2:$B$822,2,0)</f>
        <v xml:space="preserve">ATM Oficina Las Terrenas </v>
      </c>
      <c r="D27" s="39" t="s">
        <v>10</v>
      </c>
      <c r="E27" s="21">
        <v>3335962927</v>
      </c>
    </row>
    <row r="28" spans="1:5" ht="18" customHeight="1" x14ac:dyDescent="0.25">
      <c r="A28" s="37" t="str">
        <f>VLOOKUP(B28,'[1]LISTADO ATM'!$A$2:$C$822,3,0)</f>
        <v>SUR</v>
      </c>
      <c r="B28" s="31">
        <v>783</v>
      </c>
      <c r="C28" s="38" t="str">
        <f>VLOOKUP(B28,'[1]LISTADO ATM'!$A$2:$B$822,2,0)</f>
        <v xml:space="preserve">ATM Autobanco Alfa y Omega (Barahona) </v>
      </c>
      <c r="D28" s="39" t="s">
        <v>10</v>
      </c>
      <c r="E28" s="21">
        <v>3335962933</v>
      </c>
    </row>
    <row r="29" spans="1:5" ht="18" customHeight="1" x14ac:dyDescent="0.25">
      <c r="A29" s="37" t="str">
        <f>VLOOKUP(B29,'[1]LISTADO ATM'!$A$2:$C$822,3,0)</f>
        <v>NORTE</v>
      </c>
      <c r="B29" s="31">
        <v>950</v>
      </c>
      <c r="C29" s="18" t="str">
        <f>VLOOKUP(B29,'[1]LISTADO ATM'!$A$2:$B$822,2,0)</f>
        <v xml:space="preserve">ATM Oficina Monterrico </v>
      </c>
      <c r="D29" s="39" t="s">
        <v>10</v>
      </c>
      <c r="E29" s="21">
        <v>3335962942</v>
      </c>
    </row>
    <row r="30" spans="1:5" ht="18" customHeight="1" x14ac:dyDescent="0.25">
      <c r="A30" s="37" t="str">
        <f>VLOOKUP(B30,'[1]LISTADO ATM'!$A$2:$C$822,3,0)</f>
        <v>ESTE</v>
      </c>
      <c r="B30" s="31">
        <v>842</v>
      </c>
      <c r="C30" s="38" t="str">
        <f>VLOOKUP(B30,'[1]LISTADO ATM'!$A$2:$B$822,2,0)</f>
        <v xml:space="preserve">ATM Plaza Orense II (La Romana) </v>
      </c>
      <c r="D30" s="39" t="s">
        <v>10</v>
      </c>
      <c r="E30" s="21">
        <v>3335962770</v>
      </c>
    </row>
    <row r="31" spans="1:5" ht="18.75" thickBot="1" x14ac:dyDescent="0.3">
      <c r="A31" s="22"/>
      <c r="B31" s="43">
        <f>COUNT(B19:B30)</f>
        <v>12</v>
      </c>
      <c r="C31" s="12"/>
      <c r="D31" s="12"/>
      <c r="E31" s="12"/>
    </row>
    <row r="32" spans="1:5" ht="15.75" thickBot="1" x14ac:dyDescent="0.3">
      <c r="B32" s="34"/>
      <c r="E32" s="5"/>
    </row>
    <row r="33" spans="1:5" ht="18.75" thickBot="1" x14ac:dyDescent="0.3">
      <c r="A33" s="63" t="s">
        <v>17</v>
      </c>
      <c r="B33" s="64"/>
      <c r="C33" s="64"/>
      <c r="D33" s="64"/>
      <c r="E33" s="65"/>
    </row>
    <row r="34" spans="1:5" ht="18" x14ac:dyDescent="0.25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</row>
    <row r="35" spans="1:5" ht="17.25" customHeight="1" x14ac:dyDescent="0.25">
      <c r="A35" s="18" t="str">
        <f>VLOOKUP(B35,'[1]LISTADO ATM'!$A$2:$C$822,3,0)</f>
        <v>DISTRITO NACIONAL</v>
      </c>
      <c r="B35" s="30">
        <v>618</v>
      </c>
      <c r="C35" s="21" t="str">
        <f>VLOOKUP(B35,'[1]LISTADO ATM'!$A$2:$B$822,2,0)</f>
        <v xml:space="preserve">ATM Bienes Nacionales </v>
      </c>
      <c r="D35" s="18" t="s">
        <v>17</v>
      </c>
      <c r="E35" s="42">
        <v>3335960469</v>
      </c>
    </row>
    <row r="36" spans="1:5" ht="17.25" customHeight="1" x14ac:dyDescent="0.25">
      <c r="A36" s="18" t="str">
        <f>VLOOKUP(B36,'[1]LISTADO ATM'!$A$2:$C$822,3,0)</f>
        <v>DISTRITO NACIONAL</v>
      </c>
      <c r="B36" s="30">
        <v>585</v>
      </c>
      <c r="C36" s="21" t="str">
        <f>VLOOKUP(B36,'[1]LISTADO ATM'!$A$2:$B$822,2,0)</f>
        <v xml:space="preserve">ATM Oficina Haina Oriental </v>
      </c>
      <c r="D36" s="18" t="s">
        <v>17</v>
      </c>
      <c r="E36" s="42" t="s">
        <v>23</v>
      </c>
    </row>
    <row r="37" spans="1:5" ht="17.25" customHeight="1" x14ac:dyDescent="0.25">
      <c r="A37" s="18" t="str">
        <f>VLOOKUP(B37,'[1]LISTADO ATM'!$A$2:$C$822,3,0)</f>
        <v>DISTRITO NACIONAL</v>
      </c>
      <c r="B37" s="30">
        <v>160</v>
      </c>
      <c r="C37" s="21" t="str">
        <f>VLOOKUP(B37,'[1]LISTADO ATM'!$A$2:$B$822,2,0)</f>
        <v xml:space="preserve">ATM Oficina Herrera </v>
      </c>
      <c r="D37" s="18" t="s">
        <v>17</v>
      </c>
      <c r="E37" s="42">
        <v>3335962678</v>
      </c>
    </row>
    <row r="38" spans="1:5" ht="17.25" customHeight="1" x14ac:dyDescent="0.25">
      <c r="A38" s="18" t="str">
        <f>VLOOKUP(B38,'[1]LISTADO ATM'!$A$2:$C$822,3,0)</f>
        <v>DISTRITO NACIONAL</v>
      </c>
      <c r="B38" s="30">
        <v>911</v>
      </c>
      <c r="C38" s="21" t="str">
        <f>VLOOKUP(B38,'[1]LISTADO ATM'!$A$2:$B$822,2,0)</f>
        <v xml:space="preserve">ATM Oficina Venezuela II </v>
      </c>
      <c r="D38" s="18" t="s">
        <v>17</v>
      </c>
      <c r="E38" s="42">
        <v>3335962819</v>
      </c>
    </row>
    <row r="39" spans="1:5" ht="17.25" customHeight="1" x14ac:dyDescent="0.25">
      <c r="A39" s="18" t="str">
        <f>VLOOKUP(B39,'[1]LISTADO ATM'!$A$2:$C$822,3,0)</f>
        <v>ESTE</v>
      </c>
      <c r="B39" s="30">
        <v>211</v>
      </c>
      <c r="C39" s="21" t="str">
        <f>VLOOKUP(B39,'[1]LISTADO ATM'!$A$2:$B$822,2,0)</f>
        <v xml:space="preserve">ATM Oficina La Romana I </v>
      </c>
      <c r="D39" s="18" t="s">
        <v>17</v>
      </c>
      <c r="E39" s="42">
        <v>3335962912</v>
      </c>
    </row>
    <row r="40" spans="1:5" ht="17.25" customHeight="1" x14ac:dyDescent="0.25">
      <c r="A40" s="18" t="str">
        <f>VLOOKUP(B40,'[1]LISTADO ATM'!$A$2:$C$822,3,0)</f>
        <v>NORTE</v>
      </c>
      <c r="B40" s="30">
        <v>315</v>
      </c>
      <c r="C40" s="21" t="str">
        <f>VLOOKUP(B40,'[1]LISTADO ATM'!$A$2:$B$822,2,0)</f>
        <v xml:space="preserve">ATM Oficina Estrella Sadalá </v>
      </c>
      <c r="D40" s="18" t="s">
        <v>17</v>
      </c>
      <c r="E40" s="42">
        <v>3335962925</v>
      </c>
    </row>
    <row r="41" spans="1:5" ht="17.25" customHeight="1" x14ac:dyDescent="0.25">
      <c r="A41" s="18" t="e">
        <f>VLOOKUP(B41,'[1]LISTADO ATM'!$A$2:$C$822,3,0)</f>
        <v>#N/A</v>
      </c>
      <c r="B41" s="30">
        <v>348</v>
      </c>
      <c r="C41" s="21" t="e">
        <f>VLOOKUP(B41,'[1]LISTADO ATM'!$A$2:$B$822,2,0)</f>
        <v>#N/A</v>
      </c>
      <c r="D41" s="18" t="s">
        <v>17</v>
      </c>
      <c r="E41" s="42">
        <v>3335962926</v>
      </c>
    </row>
    <row r="42" spans="1:5" ht="18.75" thickBot="1" x14ac:dyDescent="0.3">
      <c r="A42" s="22" t="s">
        <v>11</v>
      </c>
      <c r="B42" s="43">
        <f>COUNT(B35:B41)</f>
        <v>7</v>
      </c>
      <c r="C42" s="12"/>
      <c r="D42" s="12"/>
      <c r="E42" s="12"/>
    </row>
    <row r="43" spans="1:5" ht="15.75" thickBot="1" x14ac:dyDescent="0.3">
      <c r="B43" s="34"/>
      <c r="E43" s="5"/>
    </row>
    <row r="44" spans="1:5" ht="18" x14ac:dyDescent="0.25">
      <c r="A44" s="70" t="s">
        <v>17</v>
      </c>
      <c r="B44" s="71"/>
      <c r="C44" s="71"/>
      <c r="D44" s="71"/>
      <c r="E44" s="72"/>
    </row>
    <row r="45" spans="1:5" ht="18" x14ac:dyDescent="0.25">
      <c r="A45" s="2" t="s">
        <v>5</v>
      </c>
      <c r="B45" s="2" t="s">
        <v>6</v>
      </c>
      <c r="C45" s="4" t="s">
        <v>7</v>
      </c>
      <c r="D45" s="14" t="s">
        <v>8</v>
      </c>
      <c r="E45" s="2" t="s">
        <v>9</v>
      </c>
    </row>
    <row r="46" spans="1:5" ht="18" customHeight="1" x14ac:dyDescent="0.25">
      <c r="A46" s="15" t="str">
        <f>VLOOKUP(B46,'[1]LISTADO ATM'!$A$2:$C$822,3,0)</f>
        <v>DISTRITO NACIONAL</v>
      </c>
      <c r="B46" s="30">
        <v>54</v>
      </c>
      <c r="C46" s="21" t="str">
        <f>VLOOKUP(B46,'[1]LISTADO ATM'!$A$2:$B$822,2,0)</f>
        <v xml:space="preserve">ATM Autoservicio Galería 360 </v>
      </c>
      <c r="D46" s="31" t="s">
        <v>20</v>
      </c>
      <c r="E46" s="21">
        <v>3335961465</v>
      </c>
    </row>
    <row r="47" spans="1:5" ht="18" customHeight="1" x14ac:dyDescent="0.25">
      <c r="A47" s="15" t="str">
        <f>VLOOKUP(B47,'[1]LISTADO ATM'!$A$2:$C$822,3,0)</f>
        <v>DISTRITO NACIONAL</v>
      </c>
      <c r="B47" s="30">
        <v>701</v>
      </c>
      <c r="C47" s="21" t="str">
        <f>VLOOKUP(B47,'[1]LISTADO ATM'!$A$2:$B$822,2,0)</f>
        <v>ATM Autoservicio Los Alcarrizos</v>
      </c>
      <c r="D47" s="32" t="s">
        <v>22</v>
      </c>
      <c r="E47" s="21">
        <v>3335962894</v>
      </c>
    </row>
    <row r="48" spans="1:5" ht="18" customHeight="1" x14ac:dyDescent="0.25">
      <c r="A48" s="15" t="str">
        <f>VLOOKUP(B48,'[1]LISTADO ATM'!$A$2:$C$822,3,0)</f>
        <v>NORTE</v>
      </c>
      <c r="B48" s="30">
        <v>944</v>
      </c>
      <c r="C48" s="21" t="str">
        <f>VLOOKUP(B48,'[1]LISTADO ATM'!$A$2:$B$822,2,0)</f>
        <v xml:space="preserve">ATM UNP Mao </v>
      </c>
      <c r="D48" s="31" t="s">
        <v>20</v>
      </c>
      <c r="E48" s="21">
        <v>3335962895</v>
      </c>
    </row>
    <row r="49" spans="1:5" ht="18" customHeight="1" x14ac:dyDescent="0.25">
      <c r="A49" s="15" t="str">
        <f>VLOOKUP(B49,'[1]LISTADO ATM'!$A$2:$C$822,3,0)</f>
        <v>DISTRITO NACIONAL</v>
      </c>
      <c r="B49" s="30">
        <v>818</v>
      </c>
      <c r="C49" s="21" t="str">
        <f>VLOOKUP(B49,'[1]LISTADO ATM'!$A$2:$B$822,2,0)</f>
        <v xml:space="preserve">ATM Juridicción Inmobiliaria </v>
      </c>
      <c r="D49" s="32" t="s">
        <v>22</v>
      </c>
      <c r="E49" s="21">
        <v>3335962897</v>
      </c>
    </row>
    <row r="50" spans="1:5" ht="18" customHeight="1" x14ac:dyDescent="0.25">
      <c r="A50" s="15" t="str">
        <f>VLOOKUP(B50,'[1]LISTADO ATM'!$A$2:$C$822,3,0)</f>
        <v>ESTE</v>
      </c>
      <c r="B50" s="30">
        <v>117</v>
      </c>
      <c r="C50" s="21" t="str">
        <f>VLOOKUP(B50,'[1]LISTADO ATM'!$A$2:$B$822,2,0)</f>
        <v xml:space="preserve">ATM Oficina El Seybo </v>
      </c>
      <c r="D50" s="31" t="s">
        <v>20</v>
      </c>
      <c r="E50" s="21">
        <v>3335962899</v>
      </c>
    </row>
    <row r="51" spans="1:5" ht="18" customHeight="1" x14ac:dyDescent="0.25">
      <c r="A51" s="15" t="str">
        <f>VLOOKUP(B51,'[1]LISTADO ATM'!$A$2:$C$822,3,0)</f>
        <v>SUR</v>
      </c>
      <c r="B51" s="30">
        <v>880</v>
      </c>
      <c r="C51" s="21" t="str">
        <f>VLOOKUP(B51,'[1]LISTADO ATM'!$A$2:$B$822,2,0)</f>
        <v xml:space="preserve">ATM Autoservicio Barahona II </v>
      </c>
      <c r="D51" s="31" t="s">
        <v>20</v>
      </c>
      <c r="E51" s="21">
        <v>3335962903</v>
      </c>
    </row>
    <row r="52" spans="1:5" ht="18" customHeight="1" x14ac:dyDescent="0.25">
      <c r="A52" s="15" t="str">
        <f>VLOOKUP(B52,'[1]LISTADO ATM'!$A$2:$C$822,3,0)</f>
        <v>DISTRITO NACIONAL</v>
      </c>
      <c r="B52" s="30">
        <v>540</v>
      </c>
      <c r="C52" s="21" t="str">
        <f>VLOOKUP(B52,'[1]LISTADO ATM'!$A$2:$B$822,2,0)</f>
        <v xml:space="preserve">ATM Autoservicio Sambil I </v>
      </c>
      <c r="D52" s="31" t="s">
        <v>20</v>
      </c>
      <c r="E52" s="21">
        <v>3335962905</v>
      </c>
    </row>
    <row r="53" spans="1:5" ht="18" customHeight="1" x14ac:dyDescent="0.25">
      <c r="A53" s="15" t="str">
        <f>VLOOKUP(B53,'[1]LISTADO ATM'!$A$2:$C$822,3,0)</f>
        <v>NORTE</v>
      </c>
      <c r="B53" s="30">
        <v>774</v>
      </c>
      <c r="C53" s="21" t="str">
        <f>VLOOKUP(B53,'[1]LISTADO ATM'!$A$2:$B$822,2,0)</f>
        <v xml:space="preserve">ATM Oficina Montecristi </v>
      </c>
      <c r="D53" s="31" t="s">
        <v>20</v>
      </c>
      <c r="E53" s="21">
        <v>3335962920</v>
      </c>
    </row>
    <row r="54" spans="1:5" ht="18" customHeight="1" x14ac:dyDescent="0.25">
      <c r="A54" s="15" t="str">
        <f>VLOOKUP(B54,'[1]LISTADO ATM'!$A$2:$C$822,3,0)</f>
        <v>NORTE</v>
      </c>
      <c r="B54" s="30">
        <v>315</v>
      </c>
      <c r="C54" s="21" t="str">
        <f>VLOOKUP(B54,'[1]LISTADO ATM'!$A$2:$B$822,2,0)</f>
        <v xml:space="preserve">ATM Oficina Estrella Sadalá </v>
      </c>
      <c r="D54" s="31" t="s">
        <v>20</v>
      </c>
      <c r="E54" s="21">
        <v>3335962925</v>
      </c>
    </row>
    <row r="55" spans="1:5" ht="18" customHeight="1" thickBot="1" x14ac:dyDescent="0.3">
      <c r="A55" s="22" t="s">
        <v>11</v>
      </c>
      <c r="B55" s="43">
        <f>COUNT(B46:B54)</f>
        <v>9</v>
      </c>
      <c r="C55" s="12"/>
      <c r="D55" s="12"/>
      <c r="E55" s="12"/>
    </row>
    <row r="56" spans="1:5" ht="15.75" thickBot="1" x14ac:dyDescent="0.3">
      <c r="B56" s="34"/>
      <c r="E56" s="5"/>
    </row>
    <row r="57" spans="1:5" ht="18.75" thickBot="1" x14ac:dyDescent="0.3">
      <c r="A57" s="68" t="s">
        <v>12</v>
      </c>
      <c r="B57" s="69"/>
      <c r="C57" t="s">
        <v>16</v>
      </c>
      <c r="D57" s="5"/>
      <c r="E57" s="5"/>
    </row>
    <row r="58" spans="1:5" ht="18.75" thickBot="1" x14ac:dyDescent="0.3">
      <c r="A58" s="28">
        <f>+B31+B42+B55</f>
        <v>28</v>
      </c>
      <c r="B58" s="35"/>
    </row>
    <row r="59" spans="1:5" ht="15.75" thickBot="1" x14ac:dyDescent="0.3">
      <c r="B59" s="34"/>
      <c r="E59" s="5"/>
    </row>
    <row r="60" spans="1:5" ht="18.75" thickBot="1" x14ac:dyDescent="0.3">
      <c r="A60" s="63" t="s">
        <v>14</v>
      </c>
      <c r="B60" s="64"/>
      <c r="C60" s="64"/>
      <c r="D60" s="64"/>
      <c r="E60" s="65"/>
    </row>
    <row r="61" spans="1:5" ht="18" x14ac:dyDescent="0.25">
      <c r="A61" s="6" t="s">
        <v>5</v>
      </c>
      <c r="B61" s="2" t="s">
        <v>6</v>
      </c>
      <c r="C61" s="4" t="s">
        <v>7</v>
      </c>
      <c r="D61" s="66" t="s">
        <v>8</v>
      </c>
      <c r="E61" s="67"/>
    </row>
    <row r="62" spans="1:5" ht="18" x14ac:dyDescent="0.25">
      <c r="A62" s="37" t="str">
        <f>VLOOKUP(B62,'[1]LISTADO ATM'!$A$2:$C$822,3,0)</f>
        <v>DISTRITO NACIONAL</v>
      </c>
      <c r="B62" s="30">
        <v>639</v>
      </c>
      <c r="C62" s="18" t="str">
        <f>VLOOKUP(B62,'[1]LISTADO ATM'!$A$2:$B$822,2,0)</f>
        <v xml:space="preserve">ATM Comisión Militar MOPC </v>
      </c>
      <c r="D62" s="49" t="s">
        <v>21</v>
      </c>
      <c r="E62" s="50"/>
    </row>
    <row r="63" spans="1:5" ht="18" x14ac:dyDescent="0.25">
      <c r="A63" s="18" t="str">
        <f>VLOOKUP(B63,'[1]LISTADO ATM'!$A$2:$C$822,3,0)</f>
        <v>DISTRITO NACIONAL</v>
      </c>
      <c r="B63" s="30">
        <v>162</v>
      </c>
      <c r="C63" s="18" t="str">
        <f>VLOOKUP(B63,'[1]LISTADO ATM'!$A$2:$B$822,2,0)</f>
        <v xml:space="preserve">ATM Oficina Tiradentes I </v>
      </c>
      <c r="D63" s="49" t="s">
        <v>24</v>
      </c>
      <c r="E63" s="50"/>
    </row>
    <row r="64" spans="1:5" ht="18" x14ac:dyDescent="0.25">
      <c r="A64" s="37" t="str">
        <f>VLOOKUP(B64,'[1]LISTADO ATM'!$A$2:$C$822,3,0)</f>
        <v>NORTE</v>
      </c>
      <c r="B64" s="30">
        <v>357</v>
      </c>
      <c r="C64" s="18" t="str">
        <f>VLOOKUP(B64,'[1]LISTADO ATM'!$A$2:$B$822,2,0)</f>
        <v xml:space="preserve">ATM Universidad Nacional Evangélica (Santiago) </v>
      </c>
      <c r="D64" s="49" t="s">
        <v>24</v>
      </c>
      <c r="E64" s="50"/>
    </row>
    <row r="65" spans="1:5" ht="18" x14ac:dyDescent="0.25">
      <c r="A65" s="37" t="str">
        <f>VLOOKUP(B65,'[1]LISTADO ATM'!$A$2:$C$822,3,0)</f>
        <v>NORTE</v>
      </c>
      <c r="B65" s="30">
        <v>405</v>
      </c>
      <c r="C65" s="18" t="str">
        <f>VLOOKUP(B65,'[1]LISTADO ATM'!$A$2:$B$822,2,0)</f>
        <v xml:space="preserve">ATM UNP Loma de Cabrera </v>
      </c>
      <c r="D65" s="49" t="s">
        <v>24</v>
      </c>
      <c r="E65" s="50"/>
    </row>
    <row r="66" spans="1:5" ht="18" x14ac:dyDescent="0.25">
      <c r="A66" s="37" t="str">
        <f>VLOOKUP(B66,'[1]LISTADO ATM'!$A$2:$C$822,3,0)</f>
        <v>DISTRITO NACIONAL</v>
      </c>
      <c r="B66" s="30">
        <v>586</v>
      </c>
      <c r="C66" s="18" t="str">
        <f>VLOOKUP(B66,'[1]LISTADO ATM'!$A$2:$B$822,2,0)</f>
        <v xml:space="preserve">ATM Palacio de Justicia D.N. </v>
      </c>
      <c r="D66" s="49" t="s">
        <v>21</v>
      </c>
      <c r="E66" s="50"/>
    </row>
    <row r="67" spans="1:5" ht="18" x14ac:dyDescent="0.25">
      <c r="A67" s="37" t="str">
        <f>VLOOKUP(B67,'[1]LISTADO ATM'!$A$2:$C$822,3,0)</f>
        <v>DISTRITO NACIONAL</v>
      </c>
      <c r="B67" s="30">
        <v>709</v>
      </c>
      <c r="C67" s="18" t="str">
        <f>VLOOKUP(B67,'[1]LISTADO ATM'!$A$2:$B$822,2,0)</f>
        <v xml:space="preserve">ATM Seguros Maestro SEMMA  </v>
      </c>
      <c r="D67" s="49" t="s">
        <v>24</v>
      </c>
      <c r="E67" s="50"/>
    </row>
    <row r="68" spans="1:5" ht="18" x14ac:dyDescent="0.25">
      <c r="A68" s="37" t="str">
        <f>VLOOKUP(B68,'[1]LISTADO ATM'!$A$2:$C$822,3,0)</f>
        <v>DISTRITO NACIONAL</v>
      </c>
      <c r="B68" s="30">
        <v>973</v>
      </c>
      <c r="C68" s="18" t="str">
        <f>VLOOKUP(B68,'[1]LISTADO ATM'!$A$2:$B$822,2,0)</f>
        <v xml:space="preserve">ATM Oficina Sabana de la Mar </v>
      </c>
      <c r="D68" s="49" t="s">
        <v>21</v>
      </c>
      <c r="E68" s="50"/>
    </row>
    <row r="69" spans="1:5" ht="18" x14ac:dyDescent="0.25">
      <c r="A69" s="37" t="e">
        <f>VLOOKUP(B69,'[1]LISTADO ATM'!$A$2:$C$822,3,0)</f>
        <v>#N/A</v>
      </c>
      <c r="B69" s="30"/>
      <c r="C69" s="18" t="e">
        <f>VLOOKUP(B69,'[1]LISTADO ATM'!$A$2:$B$822,2,0)</f>
        <v>#N/A</v>
      </c>
      <c r="D69" s="47"/>
      <c r="E69" s="48"/>
    </row>
    <row r="70" spans="1:5" ht="18.75" thickBot="1" x14ac:dyDescent="0.3">
      <c r="A70" s="22" t="s">
        <v>11</v>
      </c>
      <c r="B70" s="43">
        <f>COUNT(B62:B69)</f>
        <v>7</v>
      </c>
      <c r="C70" s="40"/>
      <c r="D70" s="19"/>
      <c r="E70" s="20"/>
    </row>
    <row r="76" spans="1:5" ht="16.5" x14ac:dyDescent="0.25">
      <c r="E76" s="16"/>
    </row>
    <row r="77" spans="1:5" ht="16.5" x14ac:dyDescent="0.25">
      <c r="E77" s="16"/>
    </row>
    <row r="78" spans="1:5" ht="16.5" x14ac:dyDescent="0.25">
      <c r="E78" s="16"/>
    </row>
    <row r="79" spans="1:5" ht="16.5" x14ac:dyDescent="0.25">
      <c r="E79" s="16"/>
    </row>
    <row r="80" spans="1:5" ht="16.5" x14ac:dyDescent="0.25">
      <c r="E80" s="16"/>
    </row>
  </sheetData>
  <mergeCells count="19">
    <mergeCell ref="D62:E62"/>
    <mergeCell ref="D63:E63"/>
    <mergeCell ref="D64:E64"/>
    <mergeCell ref="D65:E65"/>
    <mergeCell ref="D66:E66"/>
    <mergeCell ref="D67:E67"/>
    <mergeCell ref="D68:E68"/>
    <mergeCell ref="A1:E1"/>
    <mergeCell ref="A2:E2"/>
    <mergeCell ref="A7:E7"/>
    <mergeCell ref="C10:E10"/>
    <mergeCell ref="A12:E12"/>
    <mergeCell ref="C15:E15"/>
    <mergeCell ref="A17:E17"/>
    <mergeCell ref="D61:E61"/>
    <mergeCell ref="A60:E60"/>
    <mergeCell ref="A57:B57"/>
    <mergeCell ref="A44:E44"/>
    <mergeCell ref="A33:E33"/>
  </mergeCells>
  <phoneticPr fontId="11" type="noConversion"/>
  <conditionalFormatting sqref="E81:E1048576 E1:E8 E15:E26 E10:E13 E42:E46 E31:E38 E55:E75">
    <cfRule type="duplicateValues" dxfId="102" priority="104"/>
  </conditionalFormatting>
  <conditionalFormatting sqref="B55:B1048576 B15:B26 B1:B8 B10:B13 B42:B46 B31:B38">
    <cfRule type="duplicateValues" dxfId="101" priority="103"/>
  </conditionalFormatting>
  <conditionalFormatting sqref="B14">
    <cfRule type="duplicateValues" dxfId="100" priority="100"/>
  </conditionalFormatting>
  <conditionalFormatting sqref="E14">
    <cfRule type="duplicateValues" dxfId="99" priority="97"/>
  </conditionalFormatting>
  <conditionalFormatting sqref="E14">
    <cfRule type="duplicateValues" dxfId="98" priority="96"/>
  </conditionalFormatting>
  <conditionalFormatting sqref="E9">
    <cfRule type="duplicateValues" dxfId="97" priority="94"/>
  </conditionalFormatting>
  <conditionalFormatting sqref="B9">
    <cfRule type="duplicateValues" dxfId="96" priority="93"/>
  </conditionalFormatting>
  <conditionalFormatting sqref="E9">
    <cfRule type="duplicateValues" dxfId="95" priority="92"/>
  </conditionalFormatting>
  <conditionalFormatting sqref="E9">
    <cfRule type="duplicateValues" dxfId="94" priority="91"/>
  </conditionalFormatting>
  <conditionalFormatting sqref="E47">
    <cfRule type="duplicateValues" dxfId="93" priority="90"/>
  </conditionalFormatting>
  <conditionalFormatting sqref="B47">
    <cfRule type="duplicateValues" dxfId="92" priority="89"/>
  </conditionalFormatting>
  <conditionalFormatting sqref="E47">
    <cfRule type="duplicateValues" dxfId="91" priority="88"/>
  </conditionalFormatting>
  <conditionalFormatting sqref="E47">
    <cfRule type="duplicateValues" dxfId="90" priority="87"/>
  </conditionalFormatting>
  <conditionalFormatting sqref="E48">
    <cfRule type="duplicateValues" dxfId="89" priority="86"/>
  </conditionalFormatting>
  <conditionalFormatting sqref="B48">
    <cfRule type="duplicateValues" dxfId="88" priority="85"/>
  </conditionalFormatting>
  <conditionalFormatting sqref="E48">
    <cfRule type="duplicateValues" dxfId="87" priority="84"/>
  </conditionalFormatting>
  <conditionalFormatting sqref="E48">
    <cfRule type="duplicateValues" dxfId="86" priority="83"/>
  </conditionalFormatting>
  <conditionalFormatting sqref="E49">
    <cfRule type="duplicateValues" dxfId="85" priority="82"/>
  </conditionalFormatting>
  <conditionalFormatting sqref="B49">
    <cfRule type="duplicateValues" dxfId="84" priority="81"/>
  </conditionalFormatting>
  <conditionalFormatting sqref="E49">
    <cfRule type="duplicateValues" dxfId="83" priority="80"/>
  </conditionalFormatting>
  <conditionalFormatting sqref="E49">
    <cfRule type="duplicateValues" dxfId="82" priority="79"/>
  </conditionalFormatting>
  <conditionalFormatting sqref="E50">
    <cfRule type="duplicateValues" dxfId="81" priority="78"/>
  </conditionalFormatting>
  <conditionalFormatting sqref="B50">
    <cfRule type="duplicateValues" dxfId="80" priority="77"/>
  </conditionalFormatting>
  <conditionalFormatting sqref="E50">
    <cfRule type="duplicateValues" dxfId="79" priority="76"/>
  </conditionalFormatting>
  <conditionalFormatting sqref="E50">
    <cfRule type="duplicateValues" dxfId="78" priority="75"/>
  </conditionalFormatting>
  <conditionalFormatting sqref="E51">
    <cfRule type="duplicateValues" dxfId="77" priority="74"/>
  </conditionalFormatting>
  <conditionalFormatting sqref="B51">
    <cfRule type="duplicateValues" dxfId="76" priority="73"/>
  </conditionalFormatting>
  <conditionalFormatting sqref="E51">
    <cfRule type="duplicateValues" dxfId="75" priority="72"/>
  </conditionalFormatting>
  <conditionalFormatting sqref="E51">
    <cfRule type="duplicateValues" dxfId="74" priority="71"/>
  </conditionalFormatting>
  <conditionalFormatting sqref="E52">
    <cfRule type="duplicateValues" dxfId="73" priority="70"/>
  </conditionalFormatting>
  <conditionalFormatting sqref="B52">
    <cfRule type="duplicateValues" dxfId="72" priority="69"/>
  </conditionalFormatting>
  <conditionalFormatting sqref="E52">
    <cfRule type="duplicateValues" dxfId="71" priority="68"/>
  </conditionalFormatting>
  <conditionalFormatting sqref="E52">
    <cfRule type="duplicateValues" dxfId="70" priority="67"/>
  </conditionalFormatting>
  <conditionalFormatting sqref="E39">
    <cfRule type="duplicateValues" dxfId="69" priority="66"/>
  </conditionalFormatting>
  <conditionalFormatting sqref="B39">
    <cfRule type="duplicateValues" dxfId="68" priority="65"/>
  </conditionalFormatting>
  <conditionalFormatting sqref="E39">
    <cfRule type="duplicateValues" dxfId="67" priority="64"/>
  </conditionalFormatting>
  <conditionalFormatting sqref="E39">
    <cfRule type="duplicateValues" dxfId="66" priority="63"/>
  </conditionalFormatting>
  <conditionalFormatting sqref="B55:B1048576 B1:B26 B31:B39 B42:B52">
    <cfRule type="duplicateValues" dxfId="65" priority="62"/>
  </conditionalFormatting>
  <conditionalFormatting sqref="E53">
    <cfRule type="duplicateValues" dxfId="64" priority="58"/>
  </conditionalFormatting>
  <conditionalFormatting sqref="B53">
    <cfRule type="duplicateValues" dxfId="63" priority="57"/>
  </conditionalFormatting>
  <conditionalFormatting sqref="E53">
    <cfRule type="duplicateValues" dxfId="62" priority="56"/>
  </conditionalFormatting>
  <conditionalFormatting sqref="E53">
    <cfRule type="duplicateValues" dxfId="61" priority="55"/>
  </conditionalFormatting>
  <conditionalFormatting sqref="B53">
    <cfRule type="duplicateValues" dxfId="60" priority="54"/>
  </conditionalFormatting>
  <conditionalFormatting sqref="E54">
    <cfRule type="duplicateValues" dxfId="59" priority="48"/>
  </conditionalFormatting>
  <conditionalFormatting sqref="B54">
    <cfRule type="duplicateValues" dxfId="58" priority="47"/>
  </conditionalFormatting>
  <conditionalFormatting sqref="E54">
    <cfRule type="duplicateValues" dxfId="57" priority="46"/>
  </conditionalFormatting>
  <conditionalFormatting sqref="E54">
    <cfRule type="duplicateValues" dxfId="56" priority="45"/>
  </conditionalFormatting>
  <conditionalFormatting sqref="B54">
    <cfRule type="duplicateValues" dxfId="55" priority="44"/>
  </conditionalFormatting>
  <conditionalFormatting sqref="E27">
    <cfRule type="duplicateValues" dxfId="54" priority="43"/>
  </conditionalFormatting>
  <conditionalFormatting sqref="B27">
    <cfRule type="duplicateValues" dxfId="53" priority="42"/>
  </conditionalFormatting>
  <conditionalFormatting sqref="E27">
    <cfRule type="duplicateValues" dxfId="52" priority="41"/>
  </conditionalFormatting>
  <conditionalFormatting sqref="E27">
    <cfRule type="duplicateValues" dxfId="51" priority="40"/>
  </conditionalFormatting>
  <conditionalFormatting sqref="B27">
    <cfRule type="duplicateValues" dxfId="50" priority="39"/>
  </conditionalFormatting>
  <conditionalFormatting sqref="B31:B39 B1:B27 B42:B1048576">
    <cfRule type="duplicateValues" dxfId="49" priority="35"/>
  </conditionalFormatting>
  <conditionalFormatting sqref="E28:E29">
    <cfRule type="duplicateValues" dxfId="48" priority="28"/>
  </conditionalFormatting>
  <conditionalFormatting sqref="B28:B29">
    <cfRule type="duplicateValues" dxfId="47" priority="27"/>
  </conditionalFormatting>
  <conditionalFormatting sqref="E28:E29">
    <cfRule type="duplicateValues" dxfId="46" priority="26"/>
  </conditionalFormatting>
  <conditionalFormatting sqref="E28:E29">
    <cfRule type="duplicateValues" dxfId="45" priority="25"/>
  </conditionalFormatting>
  <conditionalFormatting sqref="B28:B29">
    <cfRule type="duplicateValues" dxfId="44" priority="24"/>
  </conditionalFormatting>
  <conditionalFormatting sqref="B28:B29">
    <cfRule type="duplicateValues" dxfId="43" priority="23"/>
  </conditionalFormatting>
  <conditionalFormatting sqref="B42:B1048576 B1:B29 B31:B39">
    <cfRule type="duplicateValues" dxfId="42" priority="22"/>
  </conditionalFormatting>
  <conditionalFormatting sqref="E30">
    <cfRule type="duplicateValues" dxfId="41" priority="21"/>
  </conditionalFormatting>
  <conditionalFormatting sqref="B30">
    <cfRule type="duplicateValues" dxfId="40" priority="20"/>
  </conditionalFormatting>
  <conditionalFormatting sqref="E30">
    <cfRule type="duplicateValues" dxfId="39" priority="19"/>
  </conditionalFormatting>
  <conditionalFormatting sqref="E30">
    <cfRule type="duplicateValues" dxfId="38" priority="18"/>
  </conditionalFormatting>
  <conditionalFormatting sqref="B30">
    <cfRule type="duplicateValues" dxfId="37" priority="17"/>
  </conditionalFormatting>
  <conditionalFormatting sqref="B30">
    <cfRule type="duplicateValues" dxfId="36" priority="16"/>
  </conditionalFormatting>
  <conditionalFormatting sqref="B30">
    <cfRule type="duplicateValues" dxfId="35" priority="15"/>
  </conditionalFormatting>
  <conditionalFormatting sqref="E40">
    <cfRule type="duplicateValues" dxfId="34" priority="14"/>
  </conditionalFormatting>
  <conditionalFormatting sqref="B40">
    <cfRule type="duplicateValues" dxfId="33" priority="13"/>
  </conditionalFormatting>
  <conditionalFormatting sqref="E40">
    <cfRule type="duplicateValues" dxfId="32" priority="12"/>
  </conditionalFormatting>
  <conditionalFormatting sqref="E40">
    <cfRule type="duplicateValues" dxfId="31" priority="11"/>
  </conditionalFormatting>
  <conditionalFormatting sqref="B40">
    <cfRule type="duplicateValues" dxfId="30" priority="10"/>
  </conditionalFormatting>
  <conditionalFormatting sqref="B40">
    <cfRule type="duplicateValues" dxfId="29" priority="9"/>
  </conditionalFormatting>
  <conditionalFormatting sqref="B40">
    <cfRule type="duplicateValues" dxfId="28" priority="8"/>
  </conditionalFormatting>
  <conditionalFormatting sqref="E41">
    <cfRule type="duplicateValues" dxfId="27" priority="7"/>
  </conditionalFormatting>
  <conditionalFormatting sqref="B41">
    <cfRule type="duplicateValues" dxfId="26" priority="6"/>
  </conditionalFormatting>
  <conditionalFormatting sqref="E41">
    <cfRule type="duplicateValues" dxfId="25" priority="5"/>
  </conditionalFormatting>
  <conditionalFormatting sqref="E41">
    <cfRule type="duplicateValues" dxfId="24" priority="4"/>
  </conditionalFormatting>
  <conditionalFormatting sqref="B41">
    <cfRule type="duplicateValues" dxfId="23" priority="3"/>
  </conditionalFormatting>
  <conditionalFormatting sqref="B41">
    <cfRule type="duplicateValues" dxfId="22" priority="2"/>
  </conditionalFormatting>
  <conditionalFormatting sqref="B41">
    <cfRule type="duplicateValues" dxfId="21" priority="1"/>
  </conditionalFormatting>
  <conditionalFormatting sqref="E55:E1048576 E15:E26 E1:E8 E10:E13 E42:E46 E31:E38">
    <cfRule type="duplicateValues" dxfId="20" priority="2395"/>
  </conditionalFormatting>
  <conditionalFormatting sqref="E55:E1048576 E1:E8 E10:E26 E42:E46 E31:E38">
    <cfRule type="duplicateValues" dxfId="19" priority="240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30">
        <v>5</v>
      </c>
      <c r="C2" s="24" t="s">
        <v>16</v>
      </c>
      <c r="E2" s="16" t="str">
        <f>CONCATENATE(B2,C2,B3,C3,B4,C4,B5,C5,B6,C6,B7,C7,B8,C8,B9,C9,B10,C10,B11,C11,B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5 350386 615 639 783 842 930 985                                                          </v>
      </c>
    </row>
    <row r="3" spans="2:5" ht="18.75" thickBot="1" x14ac:dyDescent="0.3">
      <c r="B3" s="30">
        <v>350</v>
      </c>
      <c r="C3" s="24"/>
    </row>
    <row r="4" spans="2:5" ht="18.75" thickBot="1" x14ac:dyDescent="0.3">
      <c r="B4" s="30">
        <v>386</v>
      </c>
      <c r="C4" s="24" t="s">
        <v>16</v>
      </c>
    </row>
    <row r="5" spans="2:5" ht="18.75" thickBot="1" x14ac:dyDescent="0.3">
      <c r="B5" s="30">
        <v>615</v>
      </c>
      <c r="C5" s="24" t="s">
        <v>16</v>
      </c>
    </row>
    <row r="6" spans="2:5" ht="18.75" thickBot="1" x14ac:dyDescent="0.3">
      <c r="B6" s="30">
        <v>639</v>
      </c>
      <c r="C6" s="24" t="s">
        <v>16</v>
      </c>
    </row>
    <row r="7" spans="2:5" ht="18.75" thickBot="1" x14ac:dyDescent="0.3">
      <c r="B7" s="30">
        <v>783</v>
      </c>
      <c r="C7" s="24" t="s">
        <v>16</v>
      </c>
    </row>
    <row r="8" spans="2:5" ht="18.75" thickBot="1" x14ac:dyDescent="0.3">
      <c r="B8" s="30">
        <v>842</v>
      </c>
      <c r="C8" s="24" t="s">
        <v>16</v>
      </c>
    </row>
    <row r="9" spans="2:5" ht="18.75" thickBot="1" x14ac:dyDescent="0.3">
      <c r="B9" s="30">
        <v>930</v>
      </c>
      <c r="C9" s="24" t="s">
        <v>16</v>
      </c>
    </row>
    <row r="10" spans="2:5" ht="18.75" thickBot="1" x14ac:dyDescent="0.3">
      <c r="B10" s="30">
        <v>985</v>
      </c>
      <c r="C10" s="24" t="s">
        <v>16</v>
      </c>
    </row>
    <row r="11" spans="2:5" ht="18.75" thickBot="1" x14ac:dyDescent="0.3">
      <c r="B11" s="31"/>
      <c r="C11" s="24" t="s">
        <v>16</v>
      </c>
    </row>
    <row r="12" spans="2:5" ht="18.75" thickBot="1" x14ac:dyDescent="0.3">
      <c r="B12" s="30"/>
      <c r="C12" s="24" t="s">
        <v>16</v>
      </c>
    </row>
    <row r="13" spans="2:5" ht="18.75" thickBot="1" x14ac:dyDescent="0.3">
      <c r="B13" s="30"/>
      <c r="C13" s="24" t="s">
        <v>16</v>
      </c>
    </row>
    <row r="14" spans="2:5" ht="18.75" thickBot="1" x14ac:dyDescent="0.3">
      <c r="B14" s="46"/>
      <c r="C14" s="24" t="s">
        <v>16</v>
      </c>
    </row>
    <row r="15" spans="2:5" ht="18.75" thickBot="1" x14ac:dyDescent="0.3">
      <c r="B15" s="31"/>
      <c r="C15" s="24" t="s">
        <v>16</v>
      </c>
    </row>
    <row r="16" spans="2:5" ht="18.75" thickBot="1" x14ac:dyDescent="0.3">
      <c r="B16" s="31"/>
      <c r="C16" s="24" t="s">
        <v>16</v>
      </c>
    </row>
    <row r="17" spans="2:3" ht="18.75" thickBot="1" x14ac:dyDescent="0.3">
      <c r="B17" s="31"/>
      <c r="C17" s="24" t="s">
        <v>16</v>
      </c>
    </row>
    <row r="18" spans="2:3" ht="18.75" thickBot="1" x14ac:dyDescent="0.3">
      <c r="B18" s="31"/>
      <c r="C18" s="24" t="s">
        <v>16</v>
      </c>
    </row>
    <row r="19" spans="2:3" ht="18.75" thickBot="1" x14ac:dyDescent="0.3">
      <c r="B19" s="31"/>
      <c r="C19" s="24" t="s">
        <v>16</v>
      </c>
    </row>
    <row r="20" spans="2:3" ht="18.75" thickBot="1" x14ac:dyDescent="0.3">
      <c r="B20" s="31"/>
      <c r="C20" s="24" t="s">
        <v>16</v>
      </c>
    </row>
    <row r="21" spans="2:3" ht="18.75" thickBot="1" x14ac:dyDescent="0.3">
      <c r="B21" s="31"/>
      <c r="C21" s="24" t="s">
        <v>16</v>
      </c>
    </row>
    <row r="22" spans="2:3" ht="18.75" thickBot="1" x14ac:dyDescent="0.3">
      <c r="B22" s="31"/>
      <c r="C22" s="24" t="s">
        <v>16</v>
      </c>
    </row>
    <row r="23" spans="2:3" ht="18.75" thickBot="1" x14ac:dyDescent="0.3">
      <c r="B23" s="31"/>
      <c r="C23" s="24" t="s">
        <v>16</v>
      </c>
    </row>
    <row r="24" spans="2:3" ht="18.75" thickBot="1" x14ac:dyDescent="0.3">
      <c r="B24" s="31"/>
      <c r="C24" s="24" t="s">
        <v>16</v>
      </c>
    </row>
    <row r="25" spans="2:3" ht="18.75" thickBot="1" x14ac:dyDescent="0.3">
      <c r="B25" s="31"/>
      <c r="C25" s="24" t="s">
        <v>16</v>
      </c>
    </row>
    <row r="26" spans="2:3" ht="18.75" thickBot="1" x14ac:dyDescent="0.3">
      <c r="B26" s="31"/>
      <c r="C26" s="24" t="s">
        <v>16</v>
      </c>
    </row>
    <row r="27" spans="2:3" ht="18.75" thickBot="1" x14ac:dyDescent="0.3">
      <c r="B27" s="31"/>
      <c r="C27" s="24" t="s">
        <v>16</v>
      </c>
    </row>
    <row r="28" spans="2:3" ht="18.75" thickBot="1" x14ac:dyDescent="0.3">
      <c r="B28" s="31"/>
      <c r="C28" s="24" t="s">
        <v>16</v>
      </c>
    </row>
    <row r="29" spans="2:3" ht="18.75" thickBot="1" x14ac:dyDescent="0.3">
      <c r="B29" s="31"/>
      <c r="C29" s="24" t="s">
        <v>16</v>
      </c>
    </row>
    <row r="30" spans="2:3" ht="18.75" thickBot="1" x14ac:dyDescent="0.3">
      <c r="B30" s="31"/>
      <c r="C30" s="24" t="s">
        <v>16</v>
      </c>
    </row>
    <row r="31" spans="2:3" ht="18.75" thickBot="1" x14ac:dyDescent="0.3">
      <c r="B31" s="31"/>
      <c r="C31" s="24" t="s">
        <v>16</v>
      </c>
    </row>
    <row r="32" spans="2:3" ht="18.75" thickBot="1" x14ac:dyDescent="0.3">
      <c r="B32" s="31"/>
      <c r="C32" s="24" t="s">
        <v>16</v>
      </c>
    </row>
    <row r="33" spans="2:3" ht="18.75" thickBot="1" x14ac:dyDescent="0.3">
      <c r="B33" s="31"/>
      <c r="C33" s="24" t="s">
        <v>16</v>
      </c>
    </row>
    <row r="34" spans="2:3" ht="18.75" thickBot="1" x14ac:dyDescent="0.3">
      <c r="B34" s="31"/>
      <c r="C34" s="24" t="s">
        <v>16</v>
      </c>
    </row>
    <row r="35" spans="2:3" ht="18.75" thickBot="1" x14ac:dyDescent="0.3">
      <c r="B35" s="31"/>
      <c r="C35" s="24" t="s">
        <v>16</v>
      </c>
    </row>
    <row r="36" spans="2:3" ht="18.75" thickBot="1" x14ac:dyDescent="0.3">
      <c r="B36" s="44"/>
      <c r="C36" s="24" t="s">
        <v>16</v>
      </c>
    </row>
    <row r="37" spans="2:3" ht="18.75" thickBot="1" x14ac:dyDescent="0.3">
      <c r="B37" s="31"/>
      <c r="C37" s="24" t="s">
        <v>16</v>
      </c>
    </row>
    <row r="38" spans="2:3" ht="18.75" thickBot="1" x14ac:dyDescent="0.3">
      <c r="B38" s="31"/>
      <c r="C38" s="24" t="s">
        <v>16</v>
      </c>
    </row>
    <row r="39" spans="2:3" ht="18.75" thickBot="1" x14ac:dyDescent="0.3">
      <c r="B39" s="31"/>
      <c r="C39" s="24" t="s">
        <v>16</v>
      </c>
    </row>
    <row r="40" spans="2:3" ht="18.75" thickBot="1" x14ac:dyDescent="0.3">
      <c r="B40" s="31"/>
      <c r="C40" s="24" t="s">
        <v>16</v>
      </c>
    </row>
    <row r="41" spans="2:3" ht="18.75" thickBot="1" x14ac:dyDescent="0.3">
      <c r="B41" s="31"/>
      <c r="C41" s="24" t="s">
        <v>16</v>
      </c>
    </row>
    <row r="42" spans="2:3" ht="18.75" thickBot="1" x14ac:dyDescent="0.3">
      <c r="B42" s="31"/>
      <c r="C42" s="24" t="s">
        <v>16</v>
      </c>
    </row>
    <row r="43" spans="2:3" ht="18.75" thickBot="1" x14ac:dyDescent="0.3">
      <c r="B43" s="31"/>
      <c r="C43" s="24" t="s">
        <v>16</v>
      </c>
    </row>
    <row r="44" spans="2:3" ht="18.75" thickBot="1" x14ac:dyDescent="0.3">
      <c r="B44" s="31"/>
      <c r="C44" s="24" t="s">
        <v>16</v>
      </c>
    </row>
    <row r="45" spans="2:3" ht="18.75" thickBot="1" x14ac:dyDescent="0.3">
      <c r="B45" s="31"/>
      <c r="C45" s="24" t="s">
        <v>16</v>
      </c>
    </row>
    <row r="46" spans="2:3" ht="18.75" thickBot="1" x14ac:dyDescent="0.3">
      <c r="B46" s="31"/>
      <c r="C46" s="24" t="s">
        <v>16</v>
      </c>
    </row>
    <row r="47" spans="2:3" ht="18.75" thickBot="1" x14ac:dyDescent="0.3">
      <c r="B47" s="31"/>
      <c r="C47" s="24" t="s">
        <v>16</v>
      </c>
    </row>
    <row r="48" spans="2:3" ht="18.75" thickBot="1" x14ac:dyDescent="0.3">
      <c r="B48" s="31"/>
      <c r="C48" s="24" t="s">
        <v>16</v>
      </c>
    </row>
    <row r="49" spans="2:3" ht="18.75" thickBot="1" x14ac:dyDescent="0.3">
      <c r="B49" s="31"/>
      <c r="C49" s="24" t="s">
        <v>16</v>
      </c>
    </row>
    <row r="50" spans="2:3" ht="18.75" thickBot="1" x14ac:dyDescent="0.3">
      <c r="B50" s="44"/>
      <c r="C50" s="24" t="s">
        <v>16</v>
      </c>
    </row>
    <row r="51" spans="2:3" ht="18.75" thickBot="1" x14ac:dyDescent="0.3">
      <c r="B51" s="31"/>
      <c r="C51" s="24" t="s">
        <v>16</v>
      </c>
    </row>
    <row r="52" spans="2:3" ht="18.75" thickBot="1" x14ac:dyDescent="0.3">
      <c r="B52" s="31"/>
      <c r="C52" s="24" t="s">
        <v>16</v>
      </c>
    </row>
    <row r="53" spans="2:3" ht="18.75" thickBot="1" x14ac:dyDescent="0.3">
      <c r="B53" s="31"/>
      <c r="C53" s="24" t="s">
        <v>16</v>
      </c>
    </row>
    <row r="54" spans="2:3" ht="18.75" thickBot="1" x14ac:dyDescent="0.3">
      <c r="B54" s="31"/>
      <c r="C54" s="24" t="s">
        <v>16</v>
      </c>
    </row>
    <row r="55" spans="2:3" ht="18.75" thickBot="1" x14ac:dyDescent="0.3">
      <c r="B55" s="31"/>
      <c r="C55" s="24" t="s">
        <v>16</v>
      </c>
    </row>
    <row r="56" spans="2:3" ht="18.75" thickBot="1" x14ac:dyDescent="0.3">
      <c r="B56" s="31"/>
      <c r="C56" s="24" t="s">
        <v>16</v>
      </c>
    </row>
    <row r="57" spans="2:3" ht="18.75" thickBot="1" x14ac:dyDescent="0.3">
      <c r="B57" s="31"/>
      <c r="C57" s="24" t="s">
        <v>16</v>
      </c>
    </row>
    <row r="58" spans="2:3" ht="18.75" thickBot="1" x14ac:dyDescent="0.3">
      <c r="B58" s="31"/>
      <c r="C58" s="24" t="s">
        <v>16</v>
      </c>
    </row>
    <row r="59" spans="2:3" ht="18.75" thickBot="1" x14ac:dyDescent="0.3">
      <c r="B59" s="31"/>
      <c r="C59" s="24" t="s">
        <v>16</v>
      </c>
    </row>
    <row r="60" spans="2:3" ht="18.75" thickBot="1" x14ac:dyDescent="0.3">
      <c r="B60" s="44"/>
      <c r="C60" s="24" t="s">
        <v>16</v>
      </c>
    </row>
    <row r="61" spans="2:3" ht="18.75" thickBot="1" x14ac:dyDescent="0.3">
      <c r="B61" s="31"/>
      <c r="C61" s="24" t="s">
        <v>16</v>
      </c>
    </row>
    <row r="62" spans="2:3" ht="18.75" thickBot="1" x14ac:dyDescent="0.3">
      <c r="B62" s="26"/>
      <c r="C62" s="24" t="s">
        <v>16</v>
      </c>
    </row>
    <row r="63" spans="2:3" ht="18.75" thickBot="1" x14ac:dyDescent="0.3">
      <c r="B63" s="26"/>
      <c r="C63" s="24" t="s">
        <v>16</v>
      </c>
    </row>
    <row r="64" spans="2:3" ht="18.75" thickBot="1" x14ac:dyDescent="0.3">
      <c r="B64" s="26"/>
      <c r="C64" s="24" t="s">
        <v>16</v>
      </c>
    </row>
    <row r="65" spans="2:3" ht="18.75" thickBot="1" x14ac:dyDescent="0.3">
      <c r="B65" s="26"/>
      <c r="C65" s="24" t="s">
        <v>16</v>
      </c>
    </row>
    <row r="66" spans="2:3" ht="18.75" thickBot="1" x14ac:dyDescent="0.3">
      <c r="B66" s="26"/>
      <c r="C66" s="24" t="s">
        <v>16</v>
      </c>
    </row>
    <row r="67" spans="2:3" ht="18.75" thickBot="1" x14ac:dyDescent="0.3">
      <c r="B67" s="26"/>
      <c r="C67" s="24" t="s">
        <v>16</v>
      </c>
    </row>
    <row r="68" spans="2:3" ht="18.75" thickBot="1" x14ac:dyDescent="0.3">
      <c r="B68" s="27"/>
      <c r="C68" s="25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18" priority="2379"/>
  </conditionalFormatting>
  <conditionalFormatting sqref="B42:B61">
    <cfRule type="duplicateValues" dxfId="17" priority="80"/>
  </conditionalFormatting>
  <conditionalFormatting sqref="B42:B61">
    <cfRule type="duplicateValues" dxfId="16" priority="81"/>
  </conditionalFormatting>
  <conditionalFormatting sqref="B30:B41">
    <cfRule type="duplicateValues" dxfId="15" priority="72"/>
  </conditionalFormatting>
  <conditionalFormatting sqref="B30:B41">
    <cfRule type="duplicateValues" dxfId="14" priority="73"/>
  </conditionalFormatting>
  <conditionalFormatting sqref="B29">
    <cfRule type="duplicateValues" dxfId="13" priority="66"/>
  </conditionalFormatting>
  <conditionalFormatting sqref="B29">
    <cfRule type="duplicateValues" dxfId="12" priority="65"/>
  </conditionalFormatting>
  <conditionalFormatting sqref="B29">
    <cfRule type="duplicateValues" dxfId="11" priority="69"/>
  </conditionalFormatting>
  <conditionalFormatting sqref="B26:B28">
    <cfRule type="duplicateValues" dxfId="10" priority="56"/>
  </conditionalFormatting>
  <conditionalFormatting sqref="B26:B28">
    <cfRule type="duplicateValues" dxfId="9" priority="55"/>
  </conditionalFormatting>
  <conditionalFormatting sqref="B26:B28">
    <cfRule type="duplicateValues" dxfId="8" priority="59"/>
  </conditionalFormatting>
  <conditionalFormatting sqref="B14:B25">
    <cfRule type="duplicateValues" dxfId="7" priority="24"/>
  </conditionalFormatting>
  <conditionalFormatting sqref="B14:B25">
    <cfRule type="duplicateValues" dxfId="6" priority="23"/>
  </conditionalFormatting>
  <conditionalFormatting sqref="B12:B13">
    <cfRule type="duplicateValues" dxfId="5" priority="8"/>
  </conditionalFormatting>
  <conditionalFormatting sqref="B12:B13">
    <cfRule type="duplicateValues" dxfId="4" priority="7"/>
  </conditionalFormatting>
  <conditionalFormatting sqref="B11">
    <cfRule type="duplicateValues" dxfId="3" priority="6"/>
  </conditionalFormatting>
  <conditionalFormatting sqref="B11">
    <cfRule type="duplicateValues" dxfId="2" priority="5"/>
  </conditionalFormatting>
  <conditionalFormatting sqref="B2:B10">
    <cfRule type="duplicateValues" dxfId="1" priority="2"/>
  </conditionalFormatting>
  <conditionalFormatting sqref="B2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2021-07-22T10:45:06Z</dcterms:modified>
</cp:coreProperties>
</file>