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4\"/>
    </mc:Choice>
  </mc:AlternateContent>
  <xr:revisionPtr revIDLastSave="0" documentId="13_ncr:1_{75AB30D2-AAA0-4262-9171-21864260F192}" xr6:coauthVersionLast="46" xr6:coauthVersionMax="46" xr10:uidLastSave="{00000000-0000-0000-0000-000000000000}"/>
  <bookViews>
    <workbookView xWindow="-120" yWindow="-120" windowWidth="20640" windowHeight="1116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Efectivo!$A$60:$E$60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7" i="1"/>
  <c r="A38" i="1"/>
  <c r="A39" i="1"/>
  <c r="A40" i="1"/>
  <c r="C36" i="1"/>
  <c r="C37" i="1"/>
  <c r="C38" i="1"/>
  <c r="C39" i="1"/>
  <c r="C40" i="1"/>
  <c r="A43" i="1"/>
  <c r="C43" i="1"/>
  <c r="B44" i="1"/>
  <c r="C69" i="1" l="1"/>
  <c r="C64" i="1"/>
  <c r="A69" i="1"/>
  <c r="A64" i="1"/>
  <c r="B15" i="1"/>
  <c r="B88" i="1"/>
  <c r="C82" i="1"/>
  <c r="C83" i="1"/>
  <c r="C84" i="1"/>
  <c r="C85" i="1"/>
  <c r="C86" i="1"/>
  <c r="C87" i="1"/>
  <c r="A82" i="1"/>
  <c r="A83" i="1"/>
  <c r="A84" i="1"/>
  <c r="A85" i="1"/>
  <c r="A86" i="1"/>
  <c r="A87" i="1"/>
  <c r="B10" i="1"/>
  <c r="C9" i="1"/>
  <c r="A9" i="1"/>
  <c r="A41" i="1"/>
  <c r="A42" i="1"/>
  <c r="C42" i="1"/>
  <c r="C26" i="1"/>
  <c r="C27" i="1"/>
  <c r="C28" i="1"/>
  <c r="C29" i="1"/>
  <c r="C30" i="1"/>
  <c r="C31" i="1"/>
  <c r="C32" i="1"/>
  <c r="C33" i="1"/>
  <c r="C34" i="1"/>
  <c r="C35" i="1"/>
  <c r="C41" i="1"/>
  <c r="A26" i="1"/>
  <c r="A27" i="1"/>
  <c r="A28" i="1"/>
  <c r="A29" i="1"/>
  <c r="A30" i="1"/>
  <c r="A31" i="1"/>
  <c r="A32" i="1"/>
  <c r="A33" i="1"/>
  <c r="A34" i="1"/>
  <c r="A35" i="1"/>
  <c r="B57" i="1"/>
  <c r="C55" i="1"/>
  <c r="C56" i="1"/>
  <c r="A55" i="1"/>
  <c r="A56" i="1"/>
  <c r="C14" i="1"/>
  <c r="A14" i="1"/>
  <c r="B71" i="1"/>
  <c r="C66" i="1"/>
  <c r="C67" i="1"/>
  <c r="C62" i="1"/>
  <c r="C68" i="1"/>
  <c r="C63" i="1"/>
  <c r="C70" i="1"/>
  <c r="A63" i="1"/>
  <c r="A70" i="1"/>
  <c r="A66" i="1"/>
  <c r="A67" i="1"/>
  <c r="A62" i="1"/>
  <c r="A68" i="1"/>
  <c r="C53" i="1" l="1"/>
  <c r="C54" i="1"/>
  <c r="A53" i="1"/>
  <c r="A54" i="1"/>
  <c r="C49" i="1"/>
  <c r="C50" i="1"/>
  <c r="C51" i="1"/>
  <c r="C52" i="1"/>
  <c r="A49" i="1"/>
  <c r="A50" i="1"/>
  <c r="A51" i="1"/>
  <c r="A52" i="1"/>
  <c r="C80" i="1"/>
  <c r="C81" i="1"/>
  <c r="A81" i="1"/>
  <c r="C24" i="1"/>
  <c r="C25" i="1"/>
  <c r="A24" i="1"/>
  <c r="A25" i="1"/>
  <c r="C48" i="1"/>
  <c r="A48" i="1" l="1"/>
  <c r="C22" i="1"/>
  <c r="A22" i="1"/>
  <c r="C79" i="1" l="1"/>
  <c r="A79" i="1"/>
  <c r="C78" i="1"/>
  <c r="A78" i="1"/>
  <c r="A80" i="1"/>
  <c r="C21" i="1"/>
  <c r="A21" i="1"/>
  <c r="C20" i="1"/>
  <c r="C23" i="1"/>
  <c r="A20" i="1"/>
  <c r="A23" i="1"/>
  <c r="C61" i="1" l="1"/>
  <c r="A61" i="1"/>
  <c r="C19" i="1"/>
  <c r="A65" i="1"/>
  <c r="C65" i="1"/>
  <c r="A74" i="1" l="1"/>
  <c r="E2" i="3"/>
  <c r="A19" i="1"/>
</calcChain>
</file>

<file path=xl/sharedStrings.xml><?xml version="1.0" encoding="utf-8"?>
<sst xmlns="http://schemas.openxmlformats.org/spreadsheetml/2006/main" count="986" uniqueCount="24">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</sst>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  <font>
      <b/>
      <sz val="12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35" xfId="0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8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abSelected="1" topLeftCell="A19" zoomScale="85" zoomScaleNormal="85" workbookViewId="0">
      <selection activeCell="A35" sqref="A35:A40"/>
    </sheetView>
  </sheetViews>
  <sheetFormatPr defaultColWidth="23.42578125" defaultRowHeight="15" x14ac:dyDescent="0.25"/>
  <cols>
    <col min="1" max="1" width="26.42578125" bestFit="1" customWidth="1"/>
    <col min="2" max="2" width="23" style="3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62" t="s">
        <v>1</v>
      </c>
      <c r="B1" s="63"/>
      <c r="C1" s="63"/>
      <c r="D1" s="63"/>
      <c r="E1" s="64"/>
    </row>
    <row r="2" spans="1:5" ht="25.5" x14ac:dyDescent="0.25">
      <c r="A2" s="65" t="s">
        <v>0</v>
      </c>
      <c r="B2" s="66"/>
      <c r="C2" s="66"/>
      <c r="D2" s="66"/>
      <c r="E2" s="67"/>
    </row>
    <row r="3" spans="1:5" ht="18" x14ac:dyDescent="0.25">
      <c r="B3" s="29"/>
      <c r="C3" s="1"/>
      <c r="D3" s="1"/>
      <c r="E3" s="8"/>
    </row>
    <row r="4" spans="1:5" ht="18.75" thickBot="1" x14ac:dyDescent="0.3">
      <c r="A4" s="7" t="s">
        <v>2</v>
      </c>
      <c r="B4" s="25">
        <v>44400.708333333336</v>
      </c>
      <c r="C4" s="1"/>
      <c r="D4" s="1"/>
      <c r="E4" s="9"/>
    </row>
    <row r="5" spans="1:5" ht="18.75" thickBot="1" x14ac:dyDescent="0.3">
      <c r="A5" s="7" t="s">
        <v>3</v>
      </c>
      <c r="B5" s="25">
        <v>44401.25</v>
      </c>
      <c r="C5" s="36"/>
      <c r="D5" s="1"/>
      <c r="E5" s="9"/>
    </row>
    <row r="6" spans="1:5" ht="18" x14ac:dyDescent="0.25">
      <c r="B6" s="29"/>
      <c r="C6" s="1"/>
      <c r="D6" s="1"/>
      <c r="E6" s="11"/>
    </row>
    <row r="7" spans="1:5" ht="18" customHeight="1" x14ac:dyDescent="0.25">
      <c r="A7" s="68" t="s">
        <v>4</v>
      </c>
      <c r="B7" s="69"/>
      <c r="C7" s="69"/>
      <c r="D7" s="69"/>
      <c r="E7" s="70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e">
        <f>VLOOKUP(B9,'[1]LISTADO ATM'!$A$2:$C$822,3,0)</f>
        <v>#N/A</v>
      </c>
      <c r="B9" s="27"/>
      <c r="C9" s="43" t="e">
        <f>VLOOKUP(B9,'[1]LISTADO ATM'!$A$2:$B$822,2,0)</f>
        <v>#N/A</v>
      </c>
      <c r="D9" s="13" t="s">
        <v>19</v>
      </c>
      <c r="E9" s="40"/>
    </row>
    <row r="10" spans="1:5" ht="18.75" thickBot="1" x14ac:dyDescent="0.3">
      <c r="A10" s="3" t="s">
        <v>11</v>
      </c>
      <c r="B10" s="41">
        <f>COUNT(B9:B9)</f>
        <v>0</v>
      </c>
      <c r="C10" s="49"/>
      <c r="D10" s="50"/>
      <c r="E10" s="51"/>
    </row>
    <row r="11" spans="1:5" x14ac:dyDescent="0.25">
      <c r="B11" s="30"/>
      <c r="E11" s="5"/>
    </row>
    <row r="12" spans="1:5" ht="18" x14ac:dyDescent="0.25">
      <c r="A12" s="68" t="s">
        <v>15</v>
      </c>
      <c r="B12" s="69"/>
      <c r="C12" s="69"/>
      <c r="D12" s="69"/>
      <c r="E12" s="70"/>
    </row>
    <row r="13" spans="1:5" ht="18" x14ac:dyDescent="0.25">
      <c r="A13" s="2" t="s">
        <v>5</v>
      </c>
      <c r="B13" s="10" t="s">
        <v>6</v>
      </c>
      <c r="C13" s="2" t="s">
        <v>7</v>
      </c>
      <c r="D13" s="2" t="s">
        <v>8</v>
      </c>
      <c r="E13" s="10" t="s">
        <v>9</v>
      </c>
    </row>
    <row r="14" spans="1:5" ht="18" x14ac:dyDescent="0.25">
      <c r="A14" s="18" t="e">
        <f>VLOOKUP(B14,'[1]LISTADO ATM'!$A$2:$C$822,3,0)</f>
        <v>#N/A</v>
      </c>
      <c r="B14" s="26"/>
      <c r="C14" s="21" t="e">
        <f>VLOOKUP(B14,'[1]LISTADO ATM'!$A$2:$B$822,2,0)</f>
        <v>#N/A</v>
      </c>
      <c r="D14" s="13" t="s">
        <v>18</v>
      </c>
      <c r="E14" s="40"/>
    </row>
    <row r="15" spans="1:5" ht="18" customHeight="1" thickBot="1" x14ac:dyDescent="0.3">
      <c r="A15" s="3" t="s">
        <v>11</v>
      </c>
      <c r="B15" s="41">
        <f>COUNT(B14:B14)</f>
        <v>0</v>
      </c>
      <c r="C15" s="49"/>
      <c r="D15" s="50"/>
      <c r="E15" s="51"/>
    </row>
    <row r="16" spans="1:5" ht="15.75" thickBot="1" x14ac:dyDescent="0.3">
      <c r="B16" s="30"/>
      <c r="E16" s="5"/>
    </row>
    <row r="17" spans="1:5" ht="18.75" thickBot="1" x14ac:dyDescent="0.3">
      <c r="A17" s="52" t="s">
        <v>13</v>
      </c>
      <c r="B17" s="53"/>
      <c r="C17" s="53"/>
      <c r="D17" s="53"/>
      <c r="E17" s="54"/>
    </row>
    <row r="18" spans="1:5" ht="18" x14ac:dyDescent="0.25">
      <c r="A18" s="2" t="s">
        <v>5</v>
      </c>
      <c r="B18" s="10" t="s">
        <v>6</v>
      </c>
      <c r="C18" s="2" t="s">
        <v>7</v>
      </c>
      <c r="D18" s="2" t="s">
        <v>8</v>
      </c>
      <c r="E18" s="10" t="s">
        <v>9</v>
      </c>
    </row>
    <row r="19" spans="1:5" ht="18" customHeight="1" x14ac:dyDescent="0.25">
      <c r="A19" s="18" t="str">
        <f>VLOOKUP(B19,'[1]LISTADO ATM'!$A$2:$C$822,3,0)</f>
        <v>DISTRITO NACIONAL</v>
      </c>
      <c r="B19" s="27">
        <v>670</v>
      </c>
      <c r="C19" s="33" t="str">
        <f>VLOOKUP(B19,'[1]LISTADO ATM'!$A$2:$B$822,2,0)</f>
        <v>ATM Estación Texaco Algodón</v>
      </c>
      <c r="D19" s="34" t="s">
        <v>10</v>
      </c>
      <c r="E19" s="21">
        <v>3335964149</v>
      </c>
    </row>
    <row r="20" spans="1:5" ht="18" customHeight="1" x14ac:dyDescent="0.25">
      <c r="A20" s="18" t="str">
        <f>VLOOKUP(B20,'[1]LISTADO ATM'!$A$2:$C$822,3,0)</f>
        <v>ESTE</v>
      </c>
      <c r="B20" s="27">
        <v>399</v>
      </c>
      <c r="C20" s="21" t="str">
        <f>VLOOKUP(B20,'[1]LISTADO ATM'!$A$2:$B$822,2,0)</f>
        <v xml:space="preserve">ATM Oficina La Romana II </v>
      </c>
      <c r="D20" s="38" t="s">
        <v>10</v>
      </c>
      <c r="E20" s="37">
        <v>3335964541</v>
      </c>
    </row>
    <row r="21" spans="1:5" ht="18" customHeight="1" x14ac:dyDescent="0.25">
      <c r="A21" s="18" t="str">
        <f>VLOOKUP(B21,'[1]LISTADO ATM'!$A$2:$C$822,3,0)</f>
        <v>ESTE</v>
      </c>
      <c r="B21" s="27">
        <v>211</v>
      </c>
      <c r="C21" s="21" t="str">
        <f>VLOOKUP(B21,'[1]LISTADO ATM'!$A$2:$B$822,2,0)</f>
        <v xml:space="preserve">ATM Oficina La Romana I </v>
      </c>
      <c r="D21" s="38" t="s">
        <v>10</v>
      </c>
      <c r="E21" s="37">
        <v>3335965143</v>
      </c>
    </row>
    <row r="22" spans="1:5" ht="18" customHeight="1" x14ac:dyDescent="0.25">
      <c r="A22" s="18" t="str">
        <f>VLOOKUP(B22,'[1]LISTADO ATM'!$A$2:$C$822,3,0)</f>
        <v>SUR</v>
      </c>
      <c r="B22" s="27">
        <v>677</v>
      </c>
      <c r="C22" s="21" t="str">
        <f>VLOOKUP(B22,'[1]LISTADO ATM'!$A$2:$B$822,2,0)</f>
        <v>ATM PBG Villa Jaragua</v>
      </c>
      <c r="D22" s="38" t="s">
        <v>10</v>
      </c>
      <c r="E22" s="37">
        <v>3335965228</v>
      </c>
    </row>
    <row r="23" spans="1:5" ht="18" customHeight="1" x14ac:dyDescent="0.25">
      <c r="A23" s="18" t="str">
        <f>VLOOKUP(B23,'[1]LISTADO ATM'!$A$2:$C$822,3,0)</f>
        <v>DISTRITO NACIONAL</v>
      </c>
      <c r="B23" s="27">
        <v>900</v>
      </c>
      <c r="C23" s="21" t="str">
        <f>VLOOKUP(B23,'[1]LISTADO ATM'!$A$2:$B$822,2,0)</f>
        <v xml:space="preserve">ATM UNP Merca Santo Domingo </v>
      </c>
      <c r="D23" s="38" t="s">
        <v>10</v>
      </c>
      <c r="E23" s="37">
        <v>3335965232</v>
      </c>
    </row>
    <row r="24" spans="1:5" ht="18" customHeight="1" x14ac:dyDescent="0.25">
      <c r="A24" s="18" t="str">
        <f>VLOOKUP(B24,'[1]LISTADO ATM'!$A$2:$C$822,3,0)</f>
        <v>ESTE</v>
      </c>
      <c r="B24" s="27">
        <v>838</v>
      </c>
      <c r="C24" s="21" t="str">
        <f>VLOOKUP(B24,'[1]LISTADO ATM'!$A$2:$B$822,2,0)</f>
        <v xml:space="preserve">ATM UNP Consuelo </v>
      </c>
      <c r="D24" s="38" t="s">
        <v>10</v>
      </c>
      <c r="E24" s="37">
        <v>3335965391</v>
      </c>
    </row>
    <row r="25" spans="1:5" ht="18" customHeight="1" x14ac:dyDescent="0.25">
      <c r="A25" s="18" t="str">
        <f>VLOOKUP(B25,'[1]LISTADO ATM'!$A$2:$C$822,3,0)</f>
        <v>ESTE</v>
      </c>
      <c r="B25" s="27">
        <v>427</v>
      </c>
      <c r="C25" s="21" t="str">
        <f>VLOOKUP(B25,'[1]LISTADO ATM'!$A$2:$B$822,2,0)</f>
        <v xml:space="preserve">ATM Almacenes Iberia (Hato Mayor) </v>
      </c>
      <c r="D25" s="38" t="s">
        <v>10</v>
      </c>
      <c r="E25" s="37">
        <v>3335965404</v>
      </c>
    </row>
    <row r="26" spans="1:5" ht="18" customHeight="1" x14ac:dyDescent="0.25">
      <c r="A26" s="18" t="str">
        <f>VLOOKUP(B26,'[1]LISTADO ATM'!$A$2:$C$822,3,0)</f>
        <v>DISTRITO NACIONAL</v>
      </c>
      <c r="B26" s="27">
        <v>696</v>
      </c>
      <c r="C26" s="21" t="str">
        <f>VLOOKUP(B26,'[1]LISTADO ATM'!$A$2:$B$822,2,0)</f>
        <v>ATM Olé Jacobo Majluta</v>
      </c>
      <c r="D26" s="38" t="s">
        <v>10</v>
      </c>
      <c r="E26" s="37">
        <v>3335965410</v>
      </c>
    </row>
    <row r="27" spans="1:5" ht="18" customHeight="1" x14ac:dyDescent="0.25">
      <c r="A27" s="18" t="str">
        <f>VLOOKUP(B27,'[1]LISTADO ATM'!$A$2:$C$822,3,0)</f>
        <v>SUR</v>
      </c>
      <c r="B27" s="27">
        <v>751</v>
      </c>
      <c r="C27" s="21" t="str">
        <f>VLOOKUP(B27,'[1]LISTADO ATM'!$A$2:$B$822,2,0)</f>
        <v>ATM Eco Petroleo Camilo</v>
      </c>
      <c r="D27" s="38" t="s">
        <v>10</v>
      </c>
      <c r="E27" s="37">
        <v>3335965455</v>
      </c>
    </row>
    <row r="28" spans="1:5" ht="18" customHeight="1" x14ac:dyDescent="0.25">
      <c r="A28" s="18" t="str">
        <f>VLOOKUP(B28,'[1]LISTADO ATM'!$A$2:$C$822,3,0)</f>
        <v>SUR</v>
      </c>
      <c r="B28" s="27">
        <v>829</v>
      </c>
      <c r="C28" s="21" t="str">
        <f>VLOOKUP(B28,'[1]LISTADO ATM'!$A$2:$B$822,2,0)</f>
        <v xml:space="preserve">ATM UNP Multicentro Sirena Baní </v>
      </c>
      <c r="D28" s="38" t="s">
        <v>10</v>
      </c>
      <c r="E28" s="37">
        <v>3335965509</v>
      </c>
    </row>
    <row r="29" spans="1:5" ht="18" customHeight="1" x14ac:dyDescent="0.25">
      <c r="A29" s="18" t="str">
        <f>VLOOKUP(B29,'[1]LISTADO ATM'!$A$2:$C$822,3,0)</f>
        <v>ESTE</v>
      </c>
      <c r="B29" s="27">
        <v>121</v>
      </c>
      <c r="C29" s="21" t="str">
        <f>VLOOKUP(B29,'[1]LISTADO ATM'!$A$2:$B$822,2,0)</f>
        <v xml:space="preserve">ATM Oficina Bayaguana </v>
      </c>
      <c r="D29" s="38" t="s">
        <v>10</v>
      </c>
      <c r="E29" s="37">
        <v>3335965534</v>
      </c>
    </row>
    <row r="30" spans="1:5" ht="18" customHeight="1" x14ac:dyDescent="0.25">
      <c r="A30" s="18" t="str">
        <f>VLOOKUP(B30,'[1]LISTADO ATM'!$A$2:$C$822,3,0)</f>
        <v>SUR</v>
      </c>
      <c r="B30" s="27">
        <v>342</v>
      </c>
      <c r="C30" s="21" t="str">
        <f>VLOOKUP(B30,'[1]LISTADO ATM'!$A$2:$B$822,2,0)</f>
        <v>ATM Oficina Obras Públicas Azua</v>
      </c>
      <c r="D30" s="38" t="s">
        <v>10</v>
      </c>
      <c r="E30" s="37">
        <v>3335965535</v>
      </c>
    </row>
    <row r="31" spans="1:5" ht="18" customHeight="1" x14ac:dyDescent="0.25">
      <c r="A31" s="18" t="str">
        <f>VLOOKUP(B31,'[1]LISTADO ATM'!$A$2:$C$822,3,0)</f>
        <v>NORTE</v>
      </c>
      <c r="B31" s="27">
        <v>605</v>
      </c>
      <c r="C31" s="21" t="str">
        <f>VLOOKUP(B31,'[1]LISTADO ATM'!$A$2:$B$822,2,0)</f>
        <v xml:space="preserve">ATM Oficina Bonao I </v>
      </c>
      <c r="D31" s="38" t="s">
        <v>10</v>
      </c>
      <c r="E31" s="37">
        <v>3335965536</v>
      </c>
    </row>
    <row r="32" spans="1:5" ht="18" customHeight="1" x14ac:dyDescent="0.25">
      <c r="A32" s="18" t="str">
        <f>VLOOKUP(B32,'[1]LISTADO ATM'!$A$2:$C$822,3,0)</f>
        <v>NORTE</v>
      </c>
      <c r="B32" s="27">
        <v>350</v>
      </c>
      <c r="C32" s="21" t="str">
        <f>VLOOKUP(B32,'[1]LISTADO ATM'!$A$2:$B$822,2,0)</f>
        <v xml:space="preserve">ATM Oficina Villa Tapia </v>
      </c>
      <c r="D32" s="38" t="s">
        <v>10</v>
      </c>
      <c r="E32" s="37">
        <v>3335965537</v>
      </c>
    </row>
    <row r="33" spans="1:5" ht="18" customHeight="1" x14ac:dyDescent="0.25">
      <c r="A33" s="18" t="str">
        <f>VLOOKUP(B33,'[1]LISTADO ATM'!$A$2:$C$822,3,0)</f>
        <v>NORTE</v>
      </c>
      <c r="B33" s="27">
        <v>796</v>
      </c>
      <c r="C33" s="21" t="str">
        <f>VLOOKUP(B33,'[1]LISTADO ATM'!$A$2:$B$822,2,0)</f>
        <v xml:space="preserve">ATM Oficina Plaza Ventura (Nagua) </v>
      </c>
      <c r="D33" s="38" t="s">
        <v>10</v>
      </c>
      <c r="E33" s="37">
        <v>3335965538</v>
      </c>
    </row>
    <row r="34" spans="1:5" ht="18" customHeight="1" x14ac:dyDescent="0.25">
      <c r="A34" s="18" t="str">
        <f>VLOOKUP(B34,'[1]LISTADO ATM'!$A$2:$C$822,3,0)</f>
        <v>ESTE</v>
      </c>
      <c r="B34" s="27">
        <v>1</v>
      </c>
      <c r="C34" s="21" t="str">
        <f>VLOOKUP(B34,'[1]LISTADO ATM'!$A$2:$B$822,2,0)</f>
        <v>ATM S/M San Rafael del Yuma</v>
      </c>
      <c r="D34" s="38" t="s">
        <v>10</v>
      </c>
      <c r="E34" s="37">
        <v>3335965539</v>
      </c>
    </row>
    <row r="35" spans="1:5" ht="18" customHeight="1" x14ac:dyDescent="0.25">
      <c r="A35" s="18" t="str">
        <f>VLOOKUP(B35,'[1]LISTADO ATM'!$A$2:$C$822,3,0)</f>
        <v>ESTE</v>
      </c>
      <c r="B35" s="27">
        <v>480</v>
      </c>
      <c r="C35" s="21" t="str">
        <f>VLOOKUP(B35,'[1]LISTADO ATM'!$A$2:$B$822,2,0)</f>
        <v>ATM UNP Farmaconal Higuey</v>
      </c>
      <c r="D35" s="38" t="s">
        <v>10</v>
      </c>
      <c r="E35" s="37">
        <v>3335965540</v>
      </c>
    </row>
    <row r="36" spans="1:5" ht="18" customHeight="1" x14ac:dyDescent="0.25">
      <c r="A36" s="18" t="str">
        <f>VLOOKUP(B36,'[1]LISTADO ATM'!$A$2:$C$822,3,0)</f>
        <v>DISTRITO NACIONAL</v>
      </c>
      <c r="B36" s="27">
        <v>672</v>
      </c>
      <c r="C36" s="21" t="str">
        <f>VLOOKUP(B36,'[1]LISTADO ATM'!$A$2:$B$822,2,0)</f>
        <v>ATM Destacamento Policía Nacional La Victoria</v>
      </c>
      <c r="D36" s="38" t="s">
        <v>10</v>
      </c>
      <c r="E36" s="71">
        <v>3335965544</v>
      </c>
    </row>
    <row r="37" spans="1:5" ht="18" customHeight="1" x14ac:dyDescent="0.25">
      <c r="A37" s="18" t="e">
        <f>VLOOKUP(B37,'[1]LISTADO ATM'!$A$2:$C$822,3,0)</f>
        <v>#N/A</v>
      </c>
      <c r="B37" s="27"/>
      <c r="C37" s="21" t="e">
        <f>VLOOKUP(B37,'[1]LISTADO ATM'!$A$2:$B$822,2,0)</f>
        <v>#N/A</v>
      </c>
      <c r="D37" s="38" t="s">
        <v>10</v>
      </c>
      <c r="E37" s="37"/>
    </row>
    <row r="38" spans="1:5" ht="18" customHeight="1" x14ac:dyDescent="0.25">
      <c r="A38" s="18" t="e">
        <f>VLOOKUP(B38,'[1]LISTADO ATM'!$A$2:$C$822,3,0)</f>
        <v>#N/A</v>
      </c>
      <c r="B38" s="27"/>
      <c r="C38" s="21" t="e">
        <f>VLOOKUP(B38,'[1]LISTADO ATM'!$A$2:$B$822,2,0)</f>
        <v>#N/A</v>
      </c>
      <c r="D38" s="38" t="s">
        <v>10</v>
      </c>
      <c r="E38" s="37"/>
    </row>
    <row r="39" spans="1:5" ht="18" customHeight="1" x14ac:dyDescent="0.25">
      <c r="A39" s="18" t="e">
        <f>VLOOKUP(B39,'[1]LISTADO ATM'!$A$2:$C$822,3,0)</f>
        <v>#N/A</v>
      </c>
      <c r="B39" s="27"/>
      <c r="C39" s="21" t="e">
        <f>VLOOKUP(B39,'[1]LISTADO ATM'!$A$2:$B$822,2,0)</f>
        <v>#N/A</v>
      </c>
      <c r="D39" s="38" t="s">
        <v>10</v>
      </c>
      <c r="E39" s="37"/>
    </row>
    <row r="40" spans="1:5" ht="18" customHeight="1" x14ac:dyDescent="0.25">
      <c r="A40" s="18" t="e">
        <f>VLOOKUP(B40,'[1]LISTADO ATM'!$A$2:$C$822,3,0)</f>
        <v>#N/A</v>
      </c>
      <c r="B40" s="27"/>
      <c r="C40" s="21" t="e">
        <f>VLOOKUP(B40,'[1]LISTADO ATM'!$A$2:$B$822,2,0)</f>
        <v>#N/A</v>
      </c>
      <c r="D40" s="38" t="s">
        <v>10</v>
      </c>
      <c r="E40" s="37"/>
    </row>
    <row r="41" spans="1:5" ht="18" customHeight="1" x14ac:dyDescent="0.25">
      <c r="A41" s="18" t="str">
        <f>VLOOKUP(B41,'[1]LISTADO ATM'!$A$2:$C$822,3,0)</f>
        <v>SUR</v>
      </c>
      <c r="B41" s="27">
        <v>101</v>
      </c>
      <c r="C41" s="21" t="str">
        <f>VLOOKUP(B41,'[1]LISTADO ATM'!$A$2:$B$822,2,0)</f>
        <v xml:space="preserve">ATM Oficina San Juan de la Maguana I </v>
      </c>
      <c r="D41" s="38" t="s">
        <v>10</v>
      </c>
      <c r="E41" s="37">
        <v>3335965541</v>
      </c>
    </row>
    <row r="42" spans="1:5" ht="18" customHeight="1" x14ac:dyDescent="0.25">
      <c r="A42" s="18" t="str">
        <f>VLOOKUP(B42,'[1]LISTADO ATM'!$A$2:$C$822,3,0)</f>
        <v>SUR</v>
      </c>
      <c r="B42" s="27">
        <v>615</v>
      </c>
      <c r="C42" s="21" t="str">
        <f>VLOOKUP(B42,'[1]LISTADO ATM'!$A$2:$B$822,2,0)</f>
        <v xml:space="preserve">ATM Estación Sunix Cabral (Barahona) </v>
      </c>
      <c r="D42" s="38" t="s">
        <v>10</v>
      </c>
      <c r="E42" s="37">
        <v>3335965542</v>
      </c>
    </row>
    <row r="43" spans="1:5" ht="18" customHeight="1" x14ac:dyDescent="0.25">
      <c r="A43" s="18" t="str">
        <f>VLOOKUP(B43,'[1]LISTADO ATM'!$A$2:$C$822,3,0)</f>
        <v>DISTRITO NACIONAL</v>
      </c>
      <c r="B43" s="46">
        <v>318</v>
      </c>
      <c r="C43" s="21" t="str">
        <f>VLOOKUP(B43,'[1]LISTADO ATM'!$A$2:$B$822,2,0)</f>
        <v>ATM Autoservicio Lope de Vega</v>
      </c>
      <c r="D43" s="38" t="s">
        <v>10</v>
      </c>
      <c r="E43" s="21">
        <v>3335962931</v>
      </c>
    </row>
    <row r="44" spans="1:5" ht="18.75" thickBot="1" x14ac:dyDescent="0.3">
      <c r="A44" s="22"/>
      <c r="B44" s="41">
        <f>COUNT(B19:B43)</f>
        <v>21</v>
      </c>
      <c r="C44" s="12"/>
      <c r="D44" s="12"/>
      <c r="E44" s="12"/>
    </row>
    <row r="45" spans="1:5" ht="15.75" thickBot="1" x14ac:dyDescent="0.3">
      <c r="B45" s="30"/>
      <c r="E45" s="5"/>
    </row>
    <row r="46" spans="1:5" ht="18.75" thickBot="1" x14ac:dyDescent="0.3">
      <c r="A46" s="52" t="s">
        <v>10</v>
      </c>
      <c r="B46" s="53"/>
      <c r="C46" s="53"/>
      <c r="D46" s="53"/>
      <c r="E46" s="54"/>
    </row>
    <row r="47" spans="1:5" ht="18" x14ac:dyDescent="0.25">
      <c r="A47" s="2" t="s">
        <v>5</v>
      </c>
      <c r="B47" s="10" t="s">
        <v>6</v>
      </c>
      <c r="C47" s="2" t="s">
        <v>7</v>
      </c>
      <c r="D47" s="2" t="s">
        <v>8</v>
      </c>
      <c r="E47" s="10" t="s">
        <v>9</v>
      </c>
    </row>
    <row r="48" spans="1:5" ht="17.25" customHeight="1" x14ac:dyDescent="0.25">
      <c r="A48" s="18" t="str">
        <f>VLOOKUP(B48,'[1]LISTADO ATM'!$A$2:$C$822,3,0)</f>
        <v>DISTRITO NACIONAL</v>
      </c>
      <c r="B48" s="26">
        <v>336</v>
      </c>
      <c r="C48" s="21" t="str">
        <f>VLOOKUP(B48,'[1]LISTADO ATM'!$A$2:$B$822,2,0)</f>
        <v>ATM Instituto Nacional de Cancer (incart)</v>
      </c>
      <c r="D48" s="18" t="s">
        <v>17</v>
      </c>
      <c r="E48" s="37">
        <v>3335965394</v>
      </c>
    </row>
    <row r="49" spans="1:5" ht="17.25" customHeight="1" x14ac:dyDescent="0.25">
      <c r="A49" s="18" t="str">
        <f>VLOOKUP(B49,'[1]LISTADO ATM'!$A$2:$C$822,3,0)</f>
        <v>DISTRITO NACIONAL</v>
      </c>
      <c r="B49" s="26">
        <v>575</v>
      </c>
      <c r="C49" s="21" t="str">
        <f>VLOOKUP(B49,'[1]LISTADO ATM'!$A$2:$B$822,2,0)</f>
        <v xml:space="preserve">ATM EDESUR Tiradentes </v>
      </c>
      <c r="D49" s="18" t="s">
        <v>17</v>
      </c>
      <c r="E49" s="37">
        <v>3335965449</v>
      </c>
    </row>
    <row r="50" spans="1:5" ht="17.25" customHeight="1" x14ac:dyDescent="0.25">
      <c r="A50" s="18" t="str">
        <f>VLOOKUP(B50,'[1]LISTADO ATM'!$A$2:$C$822,3,0)</f>
        <v>DISTRITO NACIONAL</v>
      </c>
      <c r="B50" s="26">
        <v>578</v>
      </c>
      <c r="C50" s="21" t="str">
        <f>VLOOKUP(B50,'[1]LISTADO ATM'!$A$2:$B$822,2,0)</f>
        <v xml:space="preserve">ATM Procuraduría General de la República </v>
      </c>
      <c r="D50" s="18" t="s">
        <v>17</v>
      </c>
      <c r="E50" s="37">
        <v>3335965451</v>
      </c>
    </row>
    <row r="51" spans="1:5" ht="17.25" customHeight="1" x14ac:dyDescent="0.25">
      <c r="A51" s="18" t="str">
        <f>VLOOKUP(B51,'[1]LISTADO ATM'!$A$2:$C$822,3,0)</f>
        <v>DISTRITO NACIONAL</v>
      </c>
      <c r="B51" s="26">
        <v>611</v>
      </c>
      <c r="C51" s="21" t="str">
        <f>VLOOKUP(B51,'[1]LISTADO ATM'!$A$2:$B$822,2,0)</f>
        <v xml:space="preserve">ATM DGII Sede Central </v>
      </c>
      <c r="D51" s="18" t="s">
        <v>17</v>
      </c>
      <c r="E51" s="37">
        <v>3335965452</v>
      </c>
    </row>
    <row r="52" spans="1:5" ht="17.25" customHeight="1" x14ac:dyDescent="0.25">
      <c r="A52" s="18" t="str">
        <f>VLOOKUP(B52,'[1]LISTADO ATM'!$A$2:$C$822,3,0)</f>
        <v>DISTRITO NACIONAL</v>
      </c>
      <c r="B52" s="26">
        <v>815</v>
      </c>
      <c r="C52" s="21" t="str">
        <f>VLOOKUP(B52,'[1]LISTADO ATM'!$A$2:$B$822,2,0)</f>
        <v xml:space="preserve">ATM Oficina Atalaya del Mar </v>
      </c>
      <c r="D52" s="18" t="s">
        <v>17</v>
      </c>
      <c r="E52" s="37">
        <v>3335965457</v>
      </c>
    </row>
    <row r="53" spans="1:5" ht="17.25" customHeight="1" x14ac:dyDescent="0.25">
      <c r="A53" s="18" t="str">
        <f>VLOOKUP(B53,'[1]LISTADO ATM'!$A$2:$C$822,3,0)</f>
        <v>SUR</v>
      </c>
      <c r="B53" s="26">
        <v>825</v>
      </c>
      <c r="C53" s="21" t="str">
        <f>VLOOKUP(B53,'[1]LISTADO ATM'!$A$2:$B$822,2,0)</f>
        <v xml:space="preserve">ATM Estacion Eco Cibeles (Las Matas de Farfán) </v>
      </c>
      <c r="D53" s="18" t="s">
        <v>17</v>
      </c>
      <c r="E53" s="37">
        <v>3335965461</v>
      </c>
    </row>
    <row r="54" spans="1:5" ht="17.25" customHeight="1" x14ac:dyDescent="0.25">
      <c r="A54" s="18" t="str">
        <f>VLOOKUP(B54,'[1]LISTADO ATM'!$A$2:$C$822,3,0)</f>
        <v>DISTRITO NACIONAL</v>
      </c>
      <c r="B54" s="26">
        <v>974</v>
      </c>
      <c r="C54" s="21" t="str">
        <f>VLOOKUP(B54,'[1]LISTADO ATM'!$A$2:$B$822,2,0)</f>
        <v xml:space="preserve">ATM S/M Nacional Ave. Lope de Vega </v>
      </c>
      <c r="D54" s="18" t="s">
        <v>17</v>
      </c>
      <c r="E54" s="37">
        <v>3335965463</v>
      </c>
    </row>
    <row r="55" spans="1:5" ht="17.25" customHeight="1" x14ac:dyDescent="0.25">
      <c r="A55" s="18" t="e">
        <f>VLOOKUP(B55,'[1]LISTADO ATM'!$A$2:$C$822,3,0)</f>
        <v>#N/A</v>
      </c>
      <c r="B55" s="26"/>
      <c r="C55" s="21" t="e">
        <f>VLOOKUP(B55,'[1]LISTADO ATM'!$A$2:$B$822,2,0)</f>
        <v>#N/A</v>
      </c>
      <c r="D55" s="18" t="s">
        <v>17</v>
      </c>
      <c r="E55" s="37"/>
    </row>
    <row r="56" spans="1:5" ht="17.25" customHeight="1" x14ac:dyDescent="0.25">
      <c r="A56" s="18" t="e">
        <f>VLOOKUP(B56,'[1]LISTADO ATM'!$A$2:$C$822,3,0)</f>
        <v>#N/A</v>
      </c>
      <c r="B56" s="26"/>
      <c r="C56" s="21" t="e">
        <f>VLOOKUP(B56,'[1]LISTADO ATM'!$A$2:$B$822,2,0)</f>
        <v>#N/A</v>
      </c>
      <c r="D56" s="18" t="s">
        <v>17</v>
      </c>
      <c r="E56" s="37"/>
    </row>
    <row r="57" spans="1:5" ht="18.75" thickBot="1" x14ac:dyDescent="0.3">
      <c r="A57" s="22" t="s">
        <v>11</v>
      </c>
      <c r="B57" s="41">
        <f>COUNT(B48:B56)</f>
        <v>7</v>
      </c>
      <c r="C57" s="12"/>
      <c r="D57" s="12"/>
      <c r="E57" s="12"/>
    </row>
    <row r="58" spans="1:5" ht="15.75" thickBot="1" x14ac:dyDescent="0.3">
      <c r="B58" s="30"/>
      <c r="E58" s="5"/>
    </row>
    <row r="59" spans="1:5" ht="18" x14ac:dyDescent="0.25">
      <c r="A59" s="59" t="s">
        <v>17</v>
      </c>
      <c r="B59" s="60"/>
      <c r="C59" s="60"/>
      <c r="D59" s="60"/>
      <c r="E59" s="61"/>
    </row>
    <row r="60" spans="1:5" ht="18" x14ac:dyDescent="0.25">
      <c r="A60" s="2" t="s">
        <v>5</v>
      </c>
      <c r="B60" s="10" t="s">
        <v>6</v>
      </c>
      <c r="C60" s="4" t="s">
        <v>7</v>
      </c>
      <c r="D60" s="14" t="s">
        <v>8</v>
      </c>
      <c r="E60" s="10" t="s">
        <v>9</v>
      </c>
    </row>
    <row r="61" spans="1:5" ht="18" customHeight="1" x14ac:dyDescent="0.25">
      <c r="A61" s="15" t="str">
        <f>VLOOKUP(B61,'[1]LISTADO ATM'!$A$2:$C$822,3,0)</f>
        <v>NORTE</v>
      </c>
      <c r="B61" s="26">
        <v>304</v>
      </c>
      <c r="C61" s="21" t="str">
        <f>VLOOKUP(B61,'[1]LISTADO ATM'!$A$2:$B$822,2,0)</f>
        <v xml:space="preserve">ATM Multicentro La Sirena Estrella Sadhala </v>
      </c>
      <c r="D61" s="27" t="s">
        <v>20</v>
      </c>
      <c r="E61" s="37">
        <v>3335964316</v>
      </c>
    </row>
    <row r="62" spans="1:5" ht="18" customHeight="1" x14ac:dyDescent="0.25">
      <c r="A62" s="15" t="str">
        <f>VLOOKUP(B62,'[1]LISTADO ATM'!$A$2:$C$822,3,0)</f>
        <v>ESTE</v>
      </c>
      <c r="B62" s="26">
        <v>158</v>
      </c>
      <c r="C62" s="21" t="str">
        <f>VLOOKUP(B62,'[1]LISTADO ATM'!$A$2:$B$822,2,0)</f>
        <v xml:space="preserve">ATM Oficina Romana Norte </v>
      </c>
      <c r="D62" s="27" t="s">
        <v>20</v>
      </c>
      <c r="E62" s="37">
        <v>3335965299</v>
      </c>
    </row>
    <row r="63" spans="1:5" ht="18" customHeight="1" x14ac:dyDescent="0.25">
      <c r="A63" s="15" t="str">
        <f>VLOOKUP(B63,'[1]LISTADO ATM'!$A$2:$C$822,3,0)</f>
        <v>NORTE</v>
      </c>
      <c r="B63" s="26">
        <v>431</v>
      </c>
      <c r="C63" s="21" t="str">
        <f>VLOOKUP(B63,'[1]LISTADO ATM'!$A$2:$B$822,2,0)</f>
        <v xml:space="preserve">ATM Autoservicio Sol (Santiago) </v>
      </c>
      <c r="D63" s="27" t="s">
        <v>20</v>
      </c>
      <c r="E63" s="37">
        <v>3335965525</v>
      </c>
    </row>
    <row r="64" spans="1:5" ht="18" customHeight="1" x14ac:dyDescent="0.25">
      <c r="A64" s="15" t="str">
        <f>VLOOKUP(B64,'[1]LISTADO ATM'!$A$2:$C$822,3,0)</f>
        <v>NORTE</v>
      </c>
      <c r="B64" s="26">
        <v>944</v>
      </c>
      <c r="C64" s="21" t="str">
        <f>VLOOKUP(B64,'[1]LISTADO ATM'!$A$2:$B$822,2,0)</f>
        <v xml:space="preserve">ATM UNP Mao </v>
      </c>
      <c r="D64" s="27" t="s">
        <v>20</v>
      </c>
      <c r="E64" s="37">
        <v>3335965532</v>
      </c>
    </row>
    <row r="65" spans="1:5" ht="18" customHeight="1" x14ac:dyDescent="0.25">
      <c r="A65" s="15" t="str">
        <f>VLOOKUP(B65,'[1]LISTADO ATM'!$A$2:$C$822,3,0)</f>
        <v>DISTRITO NACIONAL</v>
      </c>
      <c r="B65" s="26">
        <v>527</v>
      </c>
      <c r="C65" s="21" t="str">
        <f>VLOOKUP(B65,'[1]LISTADO ATM'!$A$2:$B$822,2,0)</f>
        <v>ATM Oficina Zona Oriental II</v>
      </c>
      <c r="D65" s="28" t="s">
        <v>22</v>
      </c>
      <c r="E65" s="37">
        <v>3335964238</v>
      </c>
    </row>
    <row r="66" spans="1:5" ht="18" customHeight="1" x14ac:dyDescent="0.25">
      <c r="A66" s="15" t="str">
        <f>VLOOKUP(B66,'[1]LISTADO ATM'!$A$2:$C$822,3,0)</f>
        <v>DISTRITO NACIONAL</v>
      </c>
      <c r="B66" s="26">
        <v>979</v>
      </c>
      <c r="C66" s="21" t="str">
        <f>VLOOKUP(B66,'[1]LISTADO ATM'!$A$2:$B$822,2,0)</f>
        <v xml:space="preserve">ATM Oficina Luperón I </v>
      </c>
      <c r="D66" s="28" t="s">
        <v>22</v>
      </c>
      <c r="E66" s="37">
        <v>3335965126</v>
      </c>
    </row>
    <row r="67" spans="1:5" ht="18" customHeight="1" x14ac:dyDescent="0.25">
      <c r="A67" s="15" t="str">
        <f>VLOOKUP(B67,'[1]LISTADO ATM'!$A$2:$C$822,3,0)</f>
        <v>SUR</v>
      </c>
      <c r="B67" s="26">
        <v>584</v>
      </c>
      <c r="C67" s="21" t="str">
        <f>VLOOKUP(B67,'[1]LISTADO ATM'!$A$2:$B$822,2,0)</f>
        <v xml:space="preserve">ATM Oficina San Cristóbal I </v>
      </c>
      <c r="D67" s="28" t="s">
        <v>22</v>
      </c>
      <c r="E67" s="37">
        <v>3335965296</v>
      </c>
    </row>
    <row r="68" spans="1:5" ht="18" customHeight="1" x14ac:dyDescent="0.25">
      <c r="A68" s="15" t="str">
        <f>VLOOKUP(B68,'[1]LISTADO ATM'!$A$2:$C$822,3,0)</f>
        <v>DISTRITO NACIONAL</v>
      </c>
      <c r="B68" s="26">
        <v>908</v>
      </c>
      <c r="C68" s="21" t="str">
        <f>VLOOKUP(B68,'[1]LISTADO ATM'!$A$2:$B$822,2,0)</f>
        <v xml:space="preserve">ATM Oficina Plaza Botánika </v>
      </c>
      <c r="D68" s="28" t="s">
        <v>22</v>
      </c>
      <c r="E68" s="37">
        <v>3335965516</v>
      </c>
    </row>
    <row r="69" spans="1:5" ht="18" customHeight="1" x14ac:dyDescent="0.25">
      <c r="A69" s="15" t="str">
        <f>VLOOKUP(B69,'[1]LISTADO ATM'!$A$2:$C$822,3,0)</f>
        <v>ESTE</v>
      </c>
      <c r="B69" s="26">
        <v>104</v>
      </c>
      <c r="C69" s="21" t="str">
        <f>VLOOKUP(B69,'[1]LISTADO ATM'!$A$2:$B$822,2,0)</f>
        <v xml:space="preserve">ATM Jumbo Higuey </v>
      </c>
      <c r="D69" s="28" t="s">
        <v>22</v>
      </c>
      <c r="E69" s="37">
        <v>3335965526</v>
      </c>
    </row>
    <row r="70" spans="1:5" ht="18" customHeight="1" x14ac:dyDescent="0.25">
      <c r="A70" s="15" t="e">
        <f>VLOOKUP(B70,'[1]LISTADO ATM'!$A$2:$C$822,3,0)</f>
        <v>#N/A</v>
      </c>
      <c r="B70" s="26"/>
      <c r="C70" s="21" t="e">
        <f>VLOOKUP(B70,'[1]LISTADO ATM'!$A$2:$B$822,2,0)</f>
        <v>#N/A</v>
      </c>
      <c r="D70" s="42"/>
      <c r="E70" s="37"/>
    </row>
    <row r="71" spans="1:5" ht="18" customHeight="1" thickBot="1" x14ac:dyDescent="0.3">
      <c r="A71" s="22" t="s">
        <v>11</v>
      </c>
      <c r="B71" s="41">
        <f>COUNT(B61:B70)</f>
        <v>9</v>
      </c>
      <c r="C71" s="12"/>
      <c r="D71" s="12"/>
      <c r="E71" s="12"/>
    </row>
    <row r="72" spans="1:5" ht="15.75" thickBot="1" x14ac:dyDescent="0.3">
      <c r="B72" s="30"/>
      <c r="E72" s="5"/>
    </row>
    <row r="73" spans="1:5" ht="18.75" thickBot="1" x14ac:dyDescent="0.3">
      <c r="A73" s="57" t="s">
        <v>12</v>
      </c>
      <c r="B73" s="58"/>
      <c r="C73" t="s">
        <v>16</v>
      </c>
      <c r="D73" s="5"/>
      <c r="E73" s="5"/>
    </row>
    <row r="74" spans="1:5" ht="18.75" thickBot="1" x14ac:dyDescent="0.3">
      <c r="A74" s="24">
        <f>+B44+B57+B71</f>
        <v>37</v>
      </c>
      <c r="B74" s="31"/>
    </row>
    <row r="75" spans="1:5" ht="15.75" thickBot="1" x14ac:dyDescent="0.3">
      <c r="B75" s="30"/>
      <c r="E75" s="5"/>
    </row>
    <row r="76" spans="1:5" ht="18.75" thickBot="1" x14ac:dyDescent="0.3">
      <c r="A76" s="52" t="s">
        <v>14</v>
      </c>
      <c r="B76" s="53"/>
      <c r="C76" s="53"/>
      <c r="D76" s="53"/>
      <c r="E76" s="54"/>
    </row>
    <row r="77" spans="1:5" ht="18" x14ac:dyDescent="0.25">
      <c r="A77" s="6" t="s">
        <v>5</v>
      </c>
      <c r="B77" s="10" t="s">
        <v>6</v>
      </c>
      <c r="C77" s="4" t="s">
        <v>7</v>
      </c>
      <c r="D77" s="55" t="s">
        <v>8</v>
      </c>
      <c r="E77" s="56"/>
    </row>
    <row r="78" spans="1:5" ht="18" x14ac:dyDescent="0.25">
      <c r="A78" s="18" t="str">
        <f>VLOOKUP(B78,'[1]LISTADO ATM'!$A$2:$C$822,3,0)</f>
        <v>DISTRITO NACIONAL</v>
      </c>
      <c r="B78" s="26">
        <v>235</v>
      </c>
      <c r="C78" s="18" t="str">
        <f>VLOOKUP(B78,'[1]LISTADO ATM'!$A$2:$B$822,2,0)</f>
        <v xml:space="preserve">ATM Oficina Multicentro La Sirena San Isidro </v>
      </c>
      <c r="D78" s="47" t="s">
        <v>21</v>
      </c>
      <c r="E78" s="48"/>
    </row>
    <row r="79" spans="1:5" ht="18" x14ac:dyDescent="0.25">
      <c r="A79" s="18" t="str">
        <f>VLOOKUP(B79,'[1]LISTADO ATM'!$A$2:$C$822,3,0)</f>
        <v>DISTRITO NACIONAL</v>
      </c>
      <c r="B79" s="26">
        <v>227</v>
      </c>
      <c r="C79" s="18" t="str">
        <f>VLOOKUP(B79,'[1]LISTADO ATM'!$A$2:$B$822,2,0)</f>
        <v xml:space="preserve">ATM S/M Bravo Av. Enriquillo </v>
      </c>
      <c r="D79" s="47" t="s">
        <v>23</v>
      </c>
      <c r="E79" s="48"/>
    </row>
    <row r="80" spans="1:5" ht="18" x14ac:dyDescent="0.25">
      <c r="A80" s="18" t="str">
        <f>VLOOKUP(B80,'[1]LISTADO ATM'!$A$2:$C$822,3,0)</f>
        <v>DISTRITO NACIONAL</v>
      </c>
      <c r="B80" s="26">
        <v>267</v>
      </c>
      <c r="C80" s="18" t="str">
        <f>VLOOKUP(B80,'[1]LISTADO ATM'!$A$2:$B$822,2,0)</f>
        <v xml:space="preserve">ATM Centro de Caja México </v>
      </c>
      <c r="D80" s="47" t="s">
        <v>21</v>
      </c>
      <c r="E80" s="48"/>
    </row>
    <row r="81" spans="1:5" ht="18" x14ac:dyDescent="0.25">
      <c r="A81" s="18" t="str">
        <f>VLOOKUP(B81,'[1]LISTADO ATM'!$A$2:$C$822,3,0)</f>
        <v>DISTRITO NACIONAL</v>
      </c>
      <c r="B81" s="26">
        <v>551</v>
      </c>
      <c r="C81" s="18" t="str">
        <f>VLOOKUP(B81,'[1]LISTADO ATM'!$A$2:$B$822,2,0)</f>
        <v xml:space="preserve">ATM Oficina Padre Castellanos </v>
      </c>
      <c r="D81" s="47" t="s">
        <v>21</v>
      </c>
      <c r="E81" s="48"/>
    </row>
    <row r="82" spans="1:5" ht="18" x14ac:dyDescent="0.25">
      <c r="A82" s="18" t="str">
        <f>VLOOKUP(B82,'[1]LISTADO ATM'!$A$2:$C$822,3,0)</f>
        <v>DISTRITO NACIONAL</v>
      </c>
      <c r="B82" s="26">
        <v>911</v>
      </c>
      <c r="C82" s="18" t="str">
        <f>VLOOKUP(B82,'[1]LISTADO ATM'!$A$2:$B$822,2,0)</f>
        <v xml:space="preserve">ATM Oficina Venezuela II </v>
      </c>
      <c r="D82" s="47" t="s">
        <v>21</v>
      </c>
      <c r="E82" s="48"/>
    </row>
    <row r="83" spans="1:5" ht="18" x14ac:dyDescent="0.25">
      <c r="A83" s="18" t="str">
        <f>VLOOKUP(B83,'[1]LISTADO ATM'!$A$2:$C$822,3,0)</f>
        <v>DISTRITO NACIONAL</v>
      </c>
      <c r="B83" s="26">
        <v>918</v>
      </c>
      <c r="C83" s="18" t="str">
        <f>VLOOKUP(B83,'[1]LISTADO ATM'!$A$2:$B$822,2,0)</f>
        <v xml:space="preserve">ATM S/M Liverpool de la Jacobo Majluta </v>
      </c>
      <c r="D83" s="47" t="s">
        <v>21</v>
      </c>
      <c r="E83" s="48"/>
    </row>
    <row r="84" spans="1:5" ht="18" x14ac:dyDescent="0.25">
      <c r="A84" s="18" t="e">
        <f>VLOOKUP(B84,'[1]LISTADO ATM'!$A$2:$C$822,3,0)</f>
        <v>#N/A</v>
      </c>
      <c r="B84" s="26">
        <v>995</v>
      </c>
      <c r="C84" s="18" t="e">
        <f>VLOOKUP(B84,'[1]LISTADO ATM'!$A$2:$B$822,2,0)</f>
        <v>#N/A</v>
      </c>
      <c r="D84" s="47" t="s">
        <v>21</v>
      </c>
      <c r="E84" s="48"/>
    </row>
    <row r="85" spans="1:5" ht="18" x14ac:dyDescent="0.25">
      <c r="A85" s="18" t="str">
        <f>VLOOKUP(B85,'[1]LISTADO ATM'!$A$2:$C$822,3,0)</f>
        <v>ESTE</v>
      </c>
      <c r="B85" s="26">
        <v>330</v>
      </c>
      <c r="C85" s="18" t="str">
        <f>VLOOKUP(B85,'[1]LISTADO ATM'!$A$2:$B$822,2,0)</f>
        <v xml:space="preserve">ATM Oficina Boulevard (Higuey) </v>
      </c>
      <c r="D85" s="47" t="s">
        <v>21</v>
      </c>
      <c r="E85" s="48"/>
    </row>
    <row r="86" spans="1:5" ht="18" x14ac:dyDescent="0.25">
      <c r="A86" s="18" t="e">
        <f>VLOOKUP(B86,'[1]LISTADO ATM'!$A$2:$C$822,3,0)</f>
        <v>#N/A</v>
      </c>
      <c r="B86" s="26"/>
      <c r="C86" s="18" t="e">
        <f>VLOOKUP(B86,'[1]LISTADO ATM'!$A$2:$B$822,2,0)</f>
        <v>#N/A</v>
      </c>
      <c r="D86" s="44"/>
      <c r="E86" s="45"/>
    </row>
    <row r="87" spans="1:5" ht="18" x14ac:dyDescent="0.25">
      <c r="A87" s="18" t="e">
        <f>VLOOKUP(B87,'[1]LISTADO ATM'!$A$2:$C$822,3,0)</f>
        <v>#N/A</v>
      </c>
      <c r="B87" s="26"/>
      <c r="C87" s="18" t="e">
        <f>VLOOKUP(B87,'[1]LISTADO ATM'!$A$2:$B$822,2,0)</f>
        <v>#N/A</v>
      </c>
      <c r="D87" s="44"/>
      <c r="E87" s="45"/>
    </row>
    <row r="88" spans="1:5" ht="18.75" thickBot="1" x14ac:dyDescent="0.3">
      <c r="A88" s="22" t="s">
        <v>11</v>
      </c>
      <c r="B88" s="41">
        <f>COUNT(B78:B87)</f>
        <v>8</v>
      </c>
      <c r="C88" s="35"/>
      <c r="D88" s="19"/>
      <c r="E88" s="20"/>
    </row>
  </sheetData>
  <autoFilter ref="A60:E60" xr:uid="{00000000-0009-0000-0000-000001000000}">
    <sortState xmlns:xlrd2="http://schemas.microsoft.com/office/spreadsheetml/2017/richdata2" ref="A69:E81">
      <sortCondition ref="D68"/>
    </sortState>
  </autoFilter>
  <mergeCells count="20">
    <mergeCell ref="D82:E82"/>
    <mergeCell ref="D83:E83"/>
    <mergeCell ref="D84:E84"/>
    <mergeCell ref="D85:E85"/>
    <mergeCell ref="D81:E81"/>
    <mergeCell ref="A1:E1"/>
    <mergeCell ref="A2:E2"/>
    <mergeCell ref="A7:E7"/>
    <mergeCell ref="C10:E10"/>
    <mergeCell ref="A12:E12"/>
    <mergeCell ref="D80:E80"/>
    <mergeCell ref="D79:E79"/>
    <mergeCell ref="C15:E15"/>
    <mergeCell ref="A17:E17"/>
    <mergeCell ref="D77:E77"/>
    <mergeCell ref="A76:E76"/>
    <mergeCell ref="A73:B73"/>
    <mergeCell ref="A59:E59"/>
    <mergeCell ref="A46:E46"/>
    <mergeCell ref="D78:E78"/>
  </mergeCells>
  <phoneticPr fontId="11" type="noConversion"/>
  <conditionalFormatting sqref="B1:B1048576">
    <cfRule type="duplicateValues" dxfId="18" priority="3"/>
  </conditionalFormatting>
  <conditionalFormatting sqref="E86:E1048576 E1:E35 E37:E84">
    <cfRule type="duplicateValues" dxfId="17" priority="2"/>
  </conditionalFormatting>
  <conditionalFormatting sqref="E85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>
        <v>23</v>
      </c>
      <c r="C2" s="39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23 62 162 248 338 424 686 224 232 297 453 455 470 490 527 889 917 932 968                                                 </v>
      </c>
    </row>
    <row r="3" spans="2:5" ht="18.75" thickBot="1" x14ac:dyDescent="0.3">
      <c r="B3" s="26">
        <v>62</v>
      </c>
      <c r="C3" s="39" t="s">
        <v>16</v>
      </c>
    </row>
    <row r="4" spans="2:5" ht="18.75" thickBot="1" x14ac:dyDescent="0.3">
      <c r="B4" s="26">
        <v>162</v>
      </c>
      <c r="C4" s="39" t="s">
        <v>16</v>
      </c>
    </row>
    <row r="5" spans="2:5" ht="18.75" thickBot="1" x14ac:dyDescent="0.3">
      <c r="B5" s="26">
        <v>248</v>
      </c>
      <c r="C5" s="39" t="s">
        <v>16</v>
      </c>
    </row>
    <row r="6" spans="2:5" ht="18.75" thickBot="1" x14ac:dyDescent="0.3">
      <c r="B6" s="26">
        <v>338</v>
      </c>
      <c r="C6" s="39" t="s">
        <v>16</v>
      </c>
    </row>
    <row r="7" spans="2:5" ht="18.75" thickBot="1" x14ac:dyDescent="0.3">
      <c r="B7" s="26">
        <v>424</v>
      </c>
      <c r="C7" s="39" t="s">
        <v>16</v>
      </c>
    </row>
    <row r="8" spans="2:5" ht="18.75" thickBot="1" x14ac:dyDescent="0.3">
      <c r="B8" s="26">
        <v>686</v>
      </c>
      <c r="C8" s="39" t="s">
        <v>16</v>
      </c>
    </row>
    <row r="9" spans="2:5" ht="18.75" thickBot="1" x14ac:dyDescent="0.3">
      <c r="B9" s="26">
        <v>224</v>
      </c>
      <c r="C9" s="39" t="s">
        <v>16</v>
      </c>
    </row>
    <row r="10" spans="2:5" ht="18.75" thickBot="1" x14ac:dyDescent="0.3">
      <c r="B10" s="26">
        <v>232</v>
      </c>
      <c r="C10" s="39" t="s">
        <v>16</v>
      </c>
    </row>
    <row r="11" spans="2:5" ht="18.75" thickBot="1" x14ac:dyDescent="0.3">
      <c r="B11" s="26">
        <v>297</v>
      </c>
      <c r="C11" s="39" t="s">
        <v>16</v>
      </c>
    </row>
    <row r="12" spans="2:5" ht="18.75" thickBot="1" x14ac:dyDescent="0.3">
      <c r="B12" s="26">
        <v>453</v>
      </c>
      <c r="C12" s="39" t="s">
        <v>16</v>
      </c>
    </row>
    <row r="13" spans="2:5" ht="18.75" thickBot="1" x14ac:dyDescent="0.3">
      <c r="B13" s="26">
        <v>455</v>
      </c>
      <c r="C13" s="39" t="s">
        <v>16</v>
      </c>
    </row>
    <row r="14" spans="2:5" ht="18.75" thickBot="1" x14ac:dyDescent="0.3">
      <c r="B14" s="26">
        <v>470</v>
      </c>
      <c r="C14" s="39" t="s">
        <v>16</v>
      </c>
    </row>
    <row r="15" spans="2:5" ht="18.75" thickBot="1" x14ac:dyDescent="0.3">
      <c r="B15" s="26">
        <v>490</v>
      </c>
      <c r="C15" s="39" t="s">
        <v>16</v>
      </c>
    </row>
    <row r="16" spans="2:5" ht="18.75" thickBot="1" x14ac:dyDescent="0.3">
      <c r="B16" s="26">
        <v>527</v>
      </c>
      <c r="C16" s="39" t="s">
        <v>16</v>
      </c>
    </row>
    <row r="17" spans="2:3" ht="18.75" thickBot="1" x14ac:dyDescent="0.3">
      <c r="B17" s="26">
        <v>889</v>
      </c>
      <c r="C17" s="39" t="s">
        <v>16</v>
      </c>
    </row>
    <row r="18" spans="2:3" ht="18.75" thickBot="1" x14ac:dyDescent="0.3">
      <c r="B18" s="26">
        <v>917</v>
      </c>
      <c r="C18" s="39" t="s">
        <v>16</v>
      </c>
    </row>
    <row r="19" spans="2:3" ht="18.75" thickBot="1" x14ac:dyDescent="0.3">
      <c r="B19" s="26">
        <v>932</v>
      </c>
      <c r="C19" s="39" t="s">
        <v>16</v>
      </c>
    </row>
    <row r="20" spans="2:3" ht="18.75" thickBot="1" x14ac:dyDescent="0.3">
      <c r="B20" s="27">
        <v>968</v>
      </c>
      <c r="C20" s="39" t="s">
        <v>16</v>
      </c>
    </row>
    <row r="21" spans="2:3" ht="18.75" thickBot="1" x14ac:dyDescent="0.3">
      <c r="B21" s="27"/>
      <c r="C21" s="39" t="s">
        <v>16</v>
      </c>
    </row>
    <row r="22" spans="2:3" ht="18.75" thickBot="1" x14ac:dyDescent="0.3">
      <c r="B22" s="27"/>
      <c r="C22" s="39" t="s">
        <v>16</v>
      </c>
    </row>
    <row r="23" spans="2:3" ht="18.75" thickBot="1" x14ac:dyDescent="0.3">
      <c r="B23" s="27"/>
      <c r="C23" s="39" t="s">
        <v>16</v>
      </c>
    </row>
    <row r="24" spans="2:3" ht="18.75" thickBot="1" x14ac:dyDescent="0.3">
      <c r="B24" s="27"/>
      <c r="C24" s="39" t="s">
        <v>16</v>
      </c>
    </row>
    <row r="25" spans="2:3" ht="18.75" thickBot="1" x14ac:dyDescent="0.3">
      <c r="B25" s="27"/>
      <c r="C25" s="39" t="s">
        <v>16</v>
      </c>
    </row>
    <row r="26" spans="2:3" ht="18.75" thickBot="1" x14ac:dyDescent="0.3">
      <c r="B26" s="27"/>
      <c r="C26" s="39" t="s">
        <v>16</v>
      </c>
    </row>
    <row r="27" spans="2:3" ht="18.75" thickBot="1" x14ac:dyDescent="0.3">
      <c r="B27" s="27"/>
      <c r="C27" s="39" t="s">
        <v>16</v>
      </c>
    </row>
    <row r="28" spans="2:3" ht="18.75" thickBot="1" x14ac:dyDescent="0.3">
      <c r="B28" s="27"/>
      <c r="C28" s="39" t="s">
        <v>16</v>
      </c>
    </row>
    <row r="29" spans="2:3" ht="18.75" thickBot="1" x14ac:dyDescent="0.3">
      <c r="B29" s="27"/>
      <c r="C29" s="39" t="s">
        <v>16</v>
      </c>
    </row>
    <row r="30" spans="2:3" ht="18.75" thickBot="1" x14ac:dyDescent="0.3">
      <c r="B30" s="27"/>
      <c r="C30" s="39" t="s">
        <v>16</v>
      </c>
    </row>
    <row r="31" spans="2:3" ht="18.75" thickBot="1" x14ac:dyDescent="0.3">
      <c r="B31" s="27"/>
      <c r="C31" s="39" t="s">
        <v>16</v>
      </c>
    </row>
    <row r="32" spans="2:3" ht="18.75" thickBot="1" x14ac:dyDescent="0.3">
      <c r="B32" s="27"/>
      <c r="C32" s="39" t="s">
        <v>16</v>
      </c>
    </row>
    <row r="33" spans="2:3" ht="18.75" thickBot="1" x14ac:dyDescent="0.3">
      <c r="B33" s="27"/>
      <c r="C33" s="39" t="s">
        <v>16</v>
      </c>
    </row>
    <row r="34" spans="2:3" ht="18.75" thickBot="1" x14ac:dyDescent="0.3">
      <c r="B34" s="27"/>
      <c r="C34" s="39" t="s">
        <v>16</v>
      </c>
    </row>
    <row r="35" spans="2:3" ht="18.75" thickBot="1" x14ac:dyDescent="0.3">
      <c r="B35" s="27"/>
      <c r="C35" s="39" t="s">
        <v>16</v>
      </c>
    </row>
    <row r="36" spans="2:3" ht="18.75" thickBot="1" x14ac:dyDescent="0.3">
      <c r="B36" s="27"/>
      <c r="C36" s="39" t="s">
        <v>16</v>
      </c>
    </row>
    <row r="37" spans="2:3" ht="18.75" thickBot="1" x14ac:dyDescent="0.3">
      <c r="B37" s="27"/>
      <c r="C37" s="39" t="s">
        <v>16</v>
      </c>
    </row>
    <row r="38" spans="2:3" ht="18.75" thickBot="1" x14ac:dyDescent="0.3">
      <c r="B38" s="27"/>
      <c r="C38" s="39" t="s">
        <v>16</v>
      </c>
    </row>
    <row r="39" spans="2:3" ht="18.75" thickBot="1" x14ac:dyDescent="0.3">
      <c r="B39" s="27"/>
      <c r="C39" s="39" t="s">
        <v>16</v>
      </c>
    </row>
    <row r="40" spans="2:3" ht="18.75" thickBot="1" x14ac:dyDescent="0.3">
      <c r="B40" s="27"/>
      <c r="C40" s="39" t="s">
        <v>16</v>
      </c>
    </row>
    <row r="41" spans="2:3" ht="18.75" thickBot="1" x14ac:dyDescent="0.3">
      <c r="B41" s="27"/>
      <c r="C41" s="39" t="s">
        <v>16</v>
      </c>
    </row>
    <row r="42" spans="2:3" ht="18.75" thickBot="1" x14ac:dyDescent="0.3">
      <c r="B42" s="27"/>
      <c r="C42" s="39" t="s">
        <v>16</v>
      </c>
    </row>
    <row r="43" spans="2:3" ht="18.75" thickBot="1" x14ac:dyDescent="0.3">
      <c r="B43" s="27"/>
      <c r="C43" s="39" t="s">
        <v>16</v>
      </c>
    </row>
    <row r="44" spans="2:3" ht="18.75" thickBot="1" x14ac:dyDescent="0.3">
      <c r="B44" s="27"/>
      <c r="C44" s="39" t="s">
        <v>16</v>
      </c>
    </row>
    <row r="45" spans="2:3" ht="18.75" thickBot="1" x14ac:dyDescent="0.3">
      <c r="B45" s="27"/>
      <c r="C45" s="39" t="s">
        <v>16</v>
      </c>
    </row>
    <row r="46" spans="2:3" ht="18.75" thickBot="1" x14ac:dyDescent="0.3">
      <c r="B46" s="27"/>
      <c r="C46" s="39" t="s">
        <v>16</v>
      </c>
    </row>
    <row r="47" spans="2:3" ht="18.75" thickBot="1" x14ac:dyDescent="0.3">
      <c r="B47" s="27"/>
      <c r="C47" s="39" t="s">
        <v>16</v>
      </c>
    </row>
    <row r="48" spans="2:3" ht="18.75" thickBot="1" x14ac:dyDescent="0.3">
      <c r="B48" s="27"/>
      <c r="C48" s="39" t="s">
        <v>16</v>
      </c>
    </row>
    <row r="49" spans="2:3" ht="18.75" thickBot="1" x14ac:dyDescent="0.3">
      <c r="B49" s="27"/>
      <c r="C49" s="39" t="s">
        <v>16</v>
      </c>
    </row>
    <row r="50" spans="2:3" ht="18.75" thickBot="1" x14ac:dyDescent="0.3">
      <c r="B50" s="27"/>
      <c r="C50" s="39" t="s">
        <v>16</v>
      </c>
    </row>
    <row r="51" spans="2:3" ht="18.75" thickBot="1" x14ac:dyDescent="0.3">
      <c r="B51" s="27"/>
      <c r="C51" s="39" t="s">
        <v>16</v>
      </c>
    </row>
    <row r="52" spans="2:3" ht="18.75" thickBot="1" x14ac:dyDescent="0.3">
      <c r="B52" s="27"/>
      <c r="C52" s="39" t="s">
        <v>16</v>
      </c>
    </row>
    <row r="53" spans="2:3" ht="18.75" thickBot="1" x14ac:dyDescent="0.3">
      <c r="B53" s="27"/>
      <c r="C53" s="39" t="s">
        <v>16</v>
      </c>
    </row>
    <row r="54" spans="2:3" ht="18.75" thickBot="1" x14ac:dyDescent="0.3">
      <c r="B54" s="27"/>
      <c r="C54" s="39" t="s">
        <v>16</v>
      </c>
    </row>
    <row r="55" spans="2:3" ht="18.75" thickBot="1" x14ac:dyDescent="0.3">
      <c r="B55" s="27"/>
      <c r="C55" s="39" t="s">
        <v>16</v>
      </c>
    </row>
    <row r="56" spans="2:3" ht="18.75" thickBot="1" x14ac:dyDescent="0.3">
      <c r="B56" s="27"/>
      <c r="C56" s="39" t="s">
        <v>16</v>
      </c>
    </row>
    <row r="57" spans="2:3" ht="18.75" thickBot="1" x14ac:dyDescent="0.3">
      <c r="B57" s="27"/>
      <c r="C57" s="39" t="s">
        <v>16</v>
      </c>
    </row>
    <row r="58" spans="2:3" ht="18.75" thickBot="1" x14ac:dyDescent="0.3">
      <c r="B58" s="27"/>
      <c r="C58" s="39" t="s">
        <v>16</v>
      </c>
    </row>
    <row r="59" spans="2:3" ht="18.75" thickBot="1" x14ac:dyDescent="0.3">
      <c r="B59" s="27"/>
      <c r="C59" s="39" t="s">
        <v>16</v>
      </c>
    </row>
    <row r="60" spans="2:3" ht="18.75" thickBot="1" x14ac:dyDescent="0.3">
      <c r="B60" s="27"/>
      <c r="C60" s="39" t="s">
        <v>16</v>
      </c>
    </row>
    <row r="61" spans="2:3" ht="18.75" thickBot="1" x14ac:dyDescent="0.3">
      <c r="B61" s="27"/>
      <c r="C61" s="39" t="s">
        <v>16</v>
      </c>
    </row>
    <row r="62" spans="2:3" ht="18.75" thickBot="1" x14ac:dyDescent="0.3">
      <c r="B62" s="18"/>
      <c r="C62" s="39" t="s">
        <v>16</v>
      </c>
    </row>
    <row r="63" spans="2:3" ht="18.75" thickBot="1" x14ac:dyDescent="0.3">
      <c r="B63" s="18"/>
      <c r="C63" s="39" t="s">
        <v>16</v>
      </c>
    </row>
    <row r="64" spans="2:3" ht="18.75" thickBot="1" x14ac:dyDescent="0.3">
      <c r="B64" s="18"/>
      <c r="C64" s="39" t="s">
        <v>16</v>
      </c>
    </row>
    <row r="65" spans="2:3" ht="18.75" thickBot="1" x14ac:dyDescent="0.3">
      <c r="B65" s="18"/>
      <c r="C65" s="39" t="s">
        <v>16</v>
      </c>
    </row>
    <row r="66" spans="2:3" ht="18.75" thickBot="1" x14ac:dyDescent="0.3">
      <c r="B66" s="18"/>
      <c r="C66" s="39" t="s">
        <v>16</v>
      </c>
    </row>
    <row r="67" spans="2:3" ht="18.75" thickBot="1" x14ac:dyDescent="0.3">
      <c r="B67" s="18"/>
      <c r="C67" s="39" t="s">
        <v>16</v>
      </c>
    </row>
    <row r="68" spans="2:3" ht="18" x14ac:dyDescent="0.25">
      <c r="B68" s="18"/>
      <c r="C68" s="39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2:B68">
    <cfRule type="duplicateValues" dxfId="15" priority="2440"/>
  </conditionalFormatting>
  <conditionalFormatting sqref="B42:B61">
    <cfRule type="duplicateValues" dxfId="14" priority="141"/>
  </conditionalFormatting>
  <conditionalFormatting sqref="B42:B61">
    <cfRule type="duplicateValues" dxfId="13" priority="142"/>
  </conditionalFormatting>
  <conditionalFormatting sqref="B33:B41">
    <cfRule type="duplicateValues" dxfId="12" priority="133"/>
  </conditionalFormatting>
  <conditionalFormatting sqref="B33:B41">
    <cfRule type="duplicateValues" dxfId="11" priority="134"/>
  </conditionalFormatting>
  <conditionalFormatting sqref="B2:B4">
    <cfRule type="duplicateValues" dxfId="10" priority="61"/>
  </conditionalFormatting>
  <conditionalFormatting sqref="B2:B4">
    <cfRule type="duplicateValues" dxfId="9" priority="60"/>
  </conditionalFormatting>
  <conditionalFormatting sqref="B2:B4">
    <cfRule type="duplicateValues" dxfId="8" priority="59"/>
  </conditionalFormatting>
  <conditionalFormatting sqref="B2:B4">
    <cfRule type="duplicateValues" dxfId="7" priority="58"/>
  </conditionalFormatting>
  <conditionalFormatting sqref="B5">
    <cfRule type="duplicateValues" dxfId="6" priority="10"/>
  </conditionalFormatting>
  <conditionalFormatting sqref="B5">
    <cfRule type="duplicateValues" dxfId="5" priority="9"/>
  </conditionalFormatting>
  <conditionalFormatting sqref="B5">
    <cfRule type="duplicateValues" dxfId="4" priority="8"/>
  </conditionalFormatting>
  <conditionalFormatting sqref="B5">
    <cfRule type="duplicateValues" dxfId="3" priority="7"/>
  </conditionalFormatting>
  <conditionalFormatting sqref="B5">
    <cfRule type="duplicateValues" dxfId="2" priority="6"/>
  </conditionalFormatting>
  <conditionalFormatting sqref="B20:B32">
    <cfRule type="duplicateValues" dxfId="1" priority="5"/>
  </conditionalFormatting>
  <conditionalFormatting sqref="B6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2021-07-24T11:51:09Z</dcterms:modified>
</cp:coreProperties>
</file>