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5\"/>
    </mc:Choice>
  </mc:AlternateContent>
  <xr:revisionPtr revIDLastSave="0" documentId="13_ncr:1_{64CAF8BB-E0EB-4ACC-873B-4CF709901EB2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Efectivo!$A$155:$E$155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A52" i="1"/>
  <c r="A53" i="1"/>
  <c r="A54" i="1"/>
  <c r="B166" i="1"/>
  <c r="C163" i="1"/>
  <c r="C164" i="1"/>
  <c r="C165" i="1"/>
  <c r="A162" i="1"/>
  <c r="A163" i="1"/>
  <c r="A164" i="1"/>
  <c r="A165" i="1"/>
  <c r="B120" i="1" l="1"/>
  <c r="C51" i="1" l="1"/>
  <c r="A51" i="1"/>
  <c r="B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143" i="1"/>
  <c r="A143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5" i="1"/>
  <c r="A15" i="1"/>
  <c r="C14" i="1"/>
  <c r="A14" i="1"/>
  <c r="C13" i="1"/>
  <c r="A13" i="1"/>
  <c r="C12" i="1"/>
  <c r="A12" i="1"/>
  <c r="C161" i="1"/>
  <c r="A161" i="1"/>
  <c r="C11" i="1"/>
  <c r="A11" i="1"/>
  <c r="C10" i="1"/>
  <c r="A10" i="1"/>
  <c r="C9" i="1"/>
  <c r="A9" i="1"/>
  <c r="C102" i="1"/>
  <c r="A102" i="1"/>
  <c r="C101" i="1"/>
  <c r="A101" i="1"/>
  <c r="C118" i="1"/>
  <c r="A118" i="1"/>
  <c r="B185" i="1"/>
  <c r="B152" i="1"/>
  <c r="C140" i="1"/>
  <c r="C141" i="1"/>
  <c r="C142" i="1"/>
  <c r="A140" i="1"/>
  <c r="A141" i="1"/>
  <c r="A142" i="1"/>
  <c r="C100" i="1"/>
  <c r="A100" i="1"/>
  <c r="C181" i="1"/>
  <c r="A181" i="1"/>
  <c r="B55" i="1"/>
  <c r="C50" i="1"/>
  <c r="A50" i="1"/>
  <c r="C99" i="1"/>
  <c r="A99" i="1"/>
  <c r="A183" i="1" l="1"/>
  <c r="C183" i="1"/>
  <c r="A144" i="1"/>
  <c r="C144" i="1"/>
  <c r="A139" i="1"/>
  <c r="C139" i="1"/>
  <c r="A98" i="1"/>
  <c r="C98" i="1"/>
  <c r="A97" i="1"/>
  <c r="C97" i="1"/>
  <c r="A150" i="1"/>
  <c r="C150" i="1"/>
  <c r="A96" i="1"/>
  <c r="C96" i="1"/>
  <c r="A180" i="1"/>
  <c r="C180" i="1"/>
  <c r="A138" i="1"/>
  <c r="C138" i="1"/>
  <c r="C85" i="1" l="1"/>
  <c r="C107" i="1"/>
  <c r="C86" i="1"/>
  <c r="C87" i="1"/>
  <c r="C117" i="1"/>
  <c r="C88" i="1"/>
  <c r="C89" i="1"/>
  <c r="C90" i="1"/>
  <c r="C91" i="1"/>
  <c r="C92" i="1"/>
  <c r="C93" i="1"/>
  <c r="C94" i="1"/>
  <c r="C95" i="1"/>
  <c r="A89" i="1"/>
  <c r="A90" i="1"/>
  <c r="A91" i="1"/>
  <c r="A92" i="1"/>
  <c r="A93" i="1"/>
  <c r="A94" i="1"/>
  <c r="A95" i="1"/>
  <c r="C84" i="1"/>
  <c r="A86" i="1"/>
  <c r="A87" i="1"/>
  <c r="A117" i="1"/>
  <c r="A88" i="1"/>
  <c r="C149" i="1"/>
  <c r="C133" i="1"/>
  <c r="C134" i="1"/>
  <c r="C135" i="1"/>
  <c r="C145" i="1"/>
  <c r="C146" i="1"/>
  <c r="C136" i="1"/>
  <c r="A133" i="1"/>
  <c r="A134" i="1"/>
  <c r="A135" i="1"/>
  <c r="A145" i="1"/>
  <c r="A146" i="1"/>
  <c r="A136" i="1"/>
  <c r="A137" i="1"/>
  <c r="C162" i="1"/>
  <c r="C158" i="1"/>
  <c r="C159" i="1"/>
  <c r="A158" i="1"/>
  <c r="A159" i="1"/>
  <c r="C116" i="1"/>
  <c r="C83" i="1"/>
  <c r="C115" i="1"/>
  <c r="A83" i="1"/>
  <c r="A115" i="1"/>
  <c r="A84" i="1"/>
  <c r="A85" i="1"/>
  <c r="A107" i="1"/>
  <c r="C129" i="1" l="1"/>
  <c r="C130" i="1"/>
  <c r="C131" i="1"/>
  <c r="C148" i="1"/>
  <c r="C132" i="1"/>
  <c r="C137" i="1"/>
  <c r="A130" i="1"/>
  <c r="A131" i="1"/>
  <c r="A148" i="1"/>
  <c r="A132" i="1"/>
  <c r="A149" i="1"/>
  <c r="C156" i="1"/>
  <c r="C157" i="1"/>
  <c r="C160" i="1"/>
  <c r="A156" i="1"/>
  <c r="A157" i="1"/>
  <c r="A160" i="1"/>
  <c r="C184" i="1"/>
  <c r="C176" i="1"/>
  <c r="C182" i="1"/>
  <c r="C177" i="1"/>
  <c r="C178" i="1"/>
  <c r="C179" i="1"/>
  <c r="A184" i="1"/>
  <c r="A176" i="1"/>
  <c r="A182" i="1"/>
  <c r="A177" i="1"/>
  <c r="A178" i="1"/>
  <c r="A179" i="1"/>
  <c r="C108" i="1"/>
  <c r="C103" i="1"/>
  <c r="C105" i="1"/>
  <c r="C82" i="1"/>
  <c r="A103" i="1"/>
  <c r="A105" i="1"/>
  <c r="A82" i="1"/>
  <c r="A116" i="1"/>
  <c r="C16" i="1"/>
  <c r="A16" i="1"/>
  <c r="C80" i="1"/>
  <c r="C81" i="1"/>
  <c r="A80" i="1"/>
  <c r="A81" i="1"/>
  <c r="A108" i="1"/>
  <c r="A129" i="1"/>
  <c r="A151" i="1"/>
  <c r="A126" i="1"/>
  <c r="A127" i="1"/>
  <c r="A128" i="1"/>
  <c r="C110" i="1"/>
  <c r="C111" i="1"/>
  <c r="C112" i="1"/>
  <c r="C74" i="1"/>
  <c r="C75" i="1"/>
  <c r="C113" i="1"/>
  <c r="C114" i="1"/>
  <c r="C76" i="1"/>
  <c r="C77" i="1"/>
  <c r="C78" i="1"/>
  <c r="C79" i="1"/>
  <c r="A74" i="1"/>
  <c r="A75" i="1"/>
  <c r="A113" i="1"/>
  <c r="A114" i="1"/>
  <c r="A76" i="1"/>
  <c r="A77" i="1"/>
  <c r="A78" i="1"/>
  <c r="A79" i="1"/>
  <c r="A109" i="1"/>
  <c r="A110" i="1"/>
  <c r="A111" i="1"/>
  <c r="A112" i="1"/>
  <c r="C109" i="1"/>
  <c r="C126" i="1"/>
  <c r="C127" i="1"/>
  <c r="C128" i="1"/>
  <c r="A173" i="1" l="1"/>
  <c r="A174" i="1"/>
  <c r="A175" i="1"/>
  <c r="C173" i="1"/>
  <c r="C174" i="1"/>
  <c r="C175" i="1"/>
  <c r="A71" i="1"/>
  <c r="A72" i="1"/>
  <c r="A106" i="1"/>
  <c r="A73" i="1"/>
  <c r="C71" i="1"/>
  <c r="C72" i="1"/>
  <c r="C106" i="1"/>
  <c r="C73" i="1"/>
  <c r="A66" i="1"/>
  <c r="A67" i="1"/>
  <c r="A68" i="1"/>
  <c r="A104" i="1"/>
  <c r="A69" i="1"/>
  <c r="A70" i="1"/>
  <c r="C66" i="1"/>
  <c r="C67" i="1"/>
  <c r="C68" i="1"/>
  <c r="C104" i="1"/>
  <c r="C69" i="1"/>
  <c r="C70" i="1"/>
  <c r="A119" i="1"/>
  <c r="C119" i="1"/>
  <c r="A64" i="1"/>
  <c r="A65" i="1"/>
  <c r="C65" i="1"/>
  <c r="C64" i="1"/>
  <c r="A63" i="1"/>
  <c r="C63" i="1"/>
  <c r="A62" i="1"/>
  <c r="C62" i="1"/>
  <c r="C60" i="1" l="1"/>
  <c r="C61" i="1"/>
  <c r="A60" i="1"/>
  <c r="A61" i="1"/>
  <c r="C151" i="1" l="1"/>
  <c r="C124" i="1"/>
  <c r="C125" i="1"/>
  <c r="A124" i="1"/>
  <c r="A125" i="1"/>
  <c r="C147" i="1"/>
  <c r="A147" i="1" l="1"/>
  <c r="C59" i="1"/>
  <c r="A59" i="1"/>
  <c r="E2" i="3" l="1"/>
  <c r="A169" i="1"/>
</calcChain>
</file>

<file path=xl/sharedStrings.xml><?xml version="1.0" encoding="utf-8"?>
<sst xmlns="http://schemas.openxmlformats.org/spreadsheetml/2006/main" count="1086" uniqueCount="24">
  <si>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</si>
  <si>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</si>
  <si>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</si>
  <si>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</si>
  <si>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</si>
  <si>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</si>
  <si>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</si>
  <si>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</si>
  <si>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</si>
  <si>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</si>
  <si>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</si>
  <si>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</si>
  <si>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</si>
  <si>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</si>
  <si>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</si>
  <si>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</si>
  <si>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</si>
  <si>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</si>
  <si>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</si>
  <si>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</si>
  <si>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3 Gavetas Vacias</t>
  </si>
  <si>
    <t>2 Gavetas Vacias + 1 Fallando</t>
  </si>
  <si>
    <t>GAVETA DE RECHAZO LLENA</t>
  </si>
  <si>
    <t>1 Gaveta Vacia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</si>
</sst>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9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0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18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803"/>
      <tableStyleElement type="headerRow" dxfId="1802"/>
      <tableStyleElement type="totalRow" dxfId="1801"/>
      <tableStyleElement type="firstColumn" dxfId="1800"/>
      <tableStyleElement type="lastColumn" dxfId="1799"/>
      <tableStyleElement type="firstRowStripe" dxfId="1798"/>
      <tableStyleElement type="firstColumnStripe" dxfId="179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5"/>
  <sheetViews>
    <sheetView tabSelected="1" topLeftCell="A152" zoomScale="85" zoomScaleNormal="85" workbookViewId="0">
      <selection activeCell="G170" sqref="G170"/>
    </sheetView>
  </sheetViews>
  <sheetFormatPr defaultColWidth="23.42578125" defaultRowHeight="15" x14ac:dyDescent="0.25"/>
  <cols>
    <col min="1" max="1" width="26.42578125" bestFit="1" customWidth="1"/>
    <col min="2" max="2" width="23" style="31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2" t="s">
        <v>1</v>
      </c>
      <c r="B1" s="43"/>
      <c r="C1" s="43"/>
      <c r="D1" s="43"/>
      <c r="E1" s="44"/>
    </row>
    <row r="2" spans="1:5" ht="25.5" x14ac:dyDescent="0.25">
      <c r="A2" s="45" t="s">
        <v>0</v>
      </c>
      <c r="B2" s="46"/>
      <c r="C2" s="46"/>
      <c r="D2" s="46"/>
      <c r="E2" s="47"/>
    </row>
    <row r="3" spans="1:5" ht="18" x14ac:dyDescent="0.25">
      <c r="B3" s="28"/>
      <c r="C3" s="1"/>
      <c r="D3" s="1"/>
      <c r="E3" s="8"/>
    </row>
    <row r="4" spans="1:5" ht="18.75" thickBot="1" x14ac:dyDescent="0.3">
      <c r="A4" s="7" t="s">
        <v>2</v>
      </c>
      <c r="B4" s="25">
        <v>44402.25</v>
      </c>
      <c r="C4" s="1"/>
      <c r="D4" s="1"/>
      <c r="E4" s="9"/>
    </row>
    <row r="5" spans="1:5" ht="18.75" thickBot="1" x14ac:dyDescent="0.3">
      <c r="A5" s="7" t="s">
        <v>3</v>
      </c>
      <c r="B5" s="25">
        <v>44402.708333333336</v>
      </c>
      <c r="C5" s="33"/>
      <c r="D5" s="1"/>
      <c r="E5" s="9"/>
    </row>
    <row r="6" spans="1:5" ht="18" x14ac:dyDescent="0.25">
      <c r="B6" s="28"/>
      <c r="C6" s="1"/>
      <c r="D6" s="1"/>
      <c r="E6" s="11"/>
    </row>
    <row r="7" spans="1:5" ht="18" customHeight="1" x14ac:dyDescent="0.25">
      <c r="A7" s="48" t="s">
        <v>4</v>
      </c>
      <c r="B7" s="49"/>
      <c r="C7" s="49"/>
      <c r="D7" s="49"/>
      <c r="E7" s="50"/>
    </row>
    <row r="8" spans="1:5" ht="18" x14ac:dyDescent="0.25">
      <c r="A8" s="2" t="s">
        <v>5</v>
      </c>
      <c r="B8" s="10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18" t="str">
        <f>VLOOKUP(B9,'[1]LISTADO ATM'!$A$2:$C$822,3,0)</f>
        <v>DISTRITO NACIONAL</v>
      </c>
      <c r="B9" s="27">
        <v>441</v>
      </c>
      <c r="C9" s="21" t="str">
        <f>VLOOKUP(B9,'[1]LISTADO ATM'!$A$2:$B$822,2,0)</f>
        <v>ATM Estacion de Servicio Romulo Betancour</v>
      </c>
      <c r="D9" s="13" t="s">
        <v>19</v>
      </c>
      <c r="E9" s="34">
        <v>3335965822</v>
      </c>
    </row>
    <row r="10" spans="1:5" ht="18" customHeight="1" x14ac:dyDescent="0.25">
      <c r="A10" s="18" t="str">
        <f>VLOOKUP(B10,'[1]LISTADO ATM'!$A$2:$C$822,3,0)</f>
        <v>DISTRITO NACIONAL</v>
      </c>
      <c r="B10" s="27">
        <v>557</v>
      </c>
      <c r="C10" s="21" t="str">
        <f>VLOOKUP(B10,'[1]LISTADO ATM'!$A$2:$B$822,2,0)</f>
        <v xml:space="preserve">ATM Multicentro La Sirena Ave. Mella </v>
      </c>
      <c r="D10" s="13" t="s">
        <v>19</v>
      </c>
      <c r="E10" s="34">
        <v>3335965806</v>
      </c>
    </row>
    <row r="11" spans="1:5" ht="18" customHeight="1" x14ac:dyDescent="0.25">
      <c r="A11" s="18" t="str">
        <f>VLOOKUP(B11,'[1]LISTADO ATM'!$A$2:$C$822,3,0)</f>
        <v>DISTRITO NACIONAL</v>
      </c>
      <c r="B11" s="27">
        <v>931</v>
      </c>
      <c r="C11" s="21" t="str">
        <f>VLOOKUP(B11,'[1]LISTADO ATM'!$A$2:$B$822,2,0)</f>
        <v xml:space="preserve">ATM Autobanco Luperón I </v>
      </c>
      <c r="D11" s="13" t="s">
        <v>19</v>
      </c>
      <c r="E11" s="34">
        <v>3335965702</v>
      </c>
    </row>
    <row r="12" spans="1:5" ht="18" customHeight="1" x14ac:dyDescent="0.25">
      <c r="A12" s="18" t="str">
        <f>VLOOKUP(B12,'[1]LISTADO ATM'!$A$2:$C$822,3,0)</f>
        <v>NORTE</v>
      </c>
      <c r="B12" s="27">
        <v>862</v>
      </c>
      <c r="C12" s="21" t="str">
        <f>VLOOKUP(B12,'[1]LISTADO ATM'!$A$2:$B$822,2,0)</f>
        <v xml:space="preserve">ATM S/M Doble A (Sabaneta) </v>
      </c>
      <c r="D12" s="13" t="s">
        <v>19</v>
      </c>
      <c r="E12" s="34">
        <v>3335966024</v>
      </c>
    </row>
    <row r="13" spans="1:5" ht="18" customHeight="1" x14ac:dyDescent="0.25">
      <c r="A13" s="18" t="str">
        <f>VLOOKUP(B13,'[1]LISTADO ATM'!$A$2:$C$822,3,0)</f>
        <v>DISTRITO NACIONAL</v>
      </c>
      <c r="B13" s="27">
        <v>793</v>
      </c>
      <c r="C13" s="21" t="str">
        <f>VLOOKUP(B13,'[1]LISTADO ATM'!$A$2:$B$822,2,0)</f>
        <v xml:space="preserve">ATM Centro de Caja Agora Mall </v>
      </c>
      <c r="D13" s="13" t="s">
        <v>19</v>
      </c>
      <c r="E13" s="34">
        <v>3335966020</v>
      </c>
    </row>
    <row r="14" spans="1:5" ht="18" customHeight="1" x14ac:dyDescent="0.25">
      <c r="A14" s="18" t="str">
        <f>VLOOKUP(B14,'[1]LISTADO ATM'!$A$2:$C$822,3,0)</f>
        <v>DISTRITO NACIONAL</v>
      </c>
      <c r="B14" s="27">
        <v>684</v>
      </c>
      <c r="C14" s="21" t="str">
        <f>VLOOKUP(B14,'[1]LISTADO ATM'!$A$2:$B$822,2,0)</f>
        <v>ATM Estación Texaco Prolongación 27 Febrero</v>
      </c>
      <c r="D14" s="13" t="s">
        <v>19</v>
      </c>
      <c r="E14" s="34">
        <v>3335966019</v>
      </c>
    </row>
    <row r="15" spans="1:5" ht="18" customHeight="1" x14ac:dyDescent="0.25">
      <c r="A15" s="18" t="str">
        <f>VLOOKUP(B15,'[1]LISTADO ATM'!$A$2:$C$822,3,0)</f>
        <v>DISTRITO NACIONAL</v>
      </c>
      <c r="B15" s="27">
        <v>980</v>
      </c>
      <c r="C15" s="21" t="str">
        <f>VLOOKUP(B15,'[1]LISTADO ATM'!$A$2:$B$822,2,0)</f>
        <v xml:space="preserve">ATM Oficina Bella Vista Mall II </v>
      </c>
      <c r="D15" s="13" t="s">
        <v>19</v>
      </c>
      <c r="E15" s="34">
        <v>3335965923</v>
      </c>
    </row>
    <row r="16" spans="1:5" ht="18" customHeight="1" x14ac:dyDescent="0.25">
      <c r="A16" s="18" t="e">
        <f>VLOOKUP(B16,'[1]LISTADO ATM'!$A$2:$C$822,3,0)</f>
        <v>#N/A</v>
      </c>
      <c r="B16" s="27">
        <v>663</v>
      </c>
      <c r="C16" s="21" t="e">
        <f>VLOOKUP(B16,'[1]LISTADO ATM'!$A$2:$B$822,2,0)</f>
        <v>#N/A</v>
      </c>
      <c r="D16" s="13" t="s">
        <v>19</v>
      </c>
      <c r="E16" s="34">
        <v>3335965816</v>
      </c>
    </row>
    <row r="17" spans="1:5" ht="18" customHeight="1" x14ac:dyDescent="0.25">
      <c r="A17" s="18" t="str">
        <f>VLOOKUP(B17,'[1]LISTADO ATM'!$A$2:$C$822,3,0)</f>
        <v>DISTRITO NACIONAL</v>
      </c>
      <c r="B17" s="27">
        <v>281</v>
      </c>
      <c r="C17" s="21" t="str">
        <f>VLOOKUP(B17,'[1]LISTADO ATM'!$A$2:$B$822,2,0)</f>
        <v xml:space="preserve">ATM S/M Pola Independencia </v>
      </c>
      <c r="D17" s="13" t="s">
        <v>19</v>
      </c>
      <c r="E17" s="34">
        <v>3335965892</v>
      </c>
    </row>
    <row r="18" spans="1:5" ht="17.25" customHeight="1" x14ac:dyDescent="0.25">
      <c r="A18" s="18" t="str">
        <f>VLOOKUP(B18,'[1]LISTADO ATM'!$A$2:$C$822,3,0)</f>
        <v>DISTRITO NACIONAL</v>
      </c>
      <c r="B18" s="26">
        <v>152</v>
      </c>
      <c r="C18" s="21" t="str">
        <f>VLOOKUP(B18,'[1]LISTADO ATM'!$A$2:$B$822,2,0)</f>
        <v xml:space="preserve">ATM Kiosco Megacentro II </v>
      </c>
      <c r="D18" s="13" t="s">
        <v>19</v>
      </c>
      <c r="E18" s="34">
        <v>3335966013</v>
      </c>
    </row>
    <row r="19" spans="1:5" ht="17.25" customHeight="1" x14ac:dyDescent="0.25">
      <c r="A19" s="18" t="str">
        <f>VLOOKUP(B19,'[1]LISTADO ATM'!$A$2:$C$822,3,0)</f>
        <v>DISTRITO NACIONAL</v>
      </c>
      <c r="B19" s="26">
        <v>688</v>
      </c>
      <c r="C19" s="21" t="str">
        <f>VLOOKUP(B19,'[1]LISTADO ATM'!$A$2:$B$822,2,0)</f>
        <v>ATM Innova Centro Ave. Kennedy</v>
      </c>
      <c r="D19" s="13" t="s">
        <v>19</v>
      </c>
      <c r="E19" s="34">
        <v>3335966003</v>
      </c>
    </row>
    <row r="20" spans="1:5" ht="17.25" customHeight="1" x14ac:dyDescent="0.25">
      <c r="A20" s="18" t="str">
        <f>VLOOKUP(B20,'[1]LISTADO ATM'!$A$2:$C$822,3,0)</f>
        <v>DISTRITO NACIONAL</v>
      </c>
      <c r="B20" s="26">
        <v>971</v>
      </c>
      <c r="C20" s="21" t="str">
        <f>VLOOKUP(B20,'[1]LISTADO ATM'!$A$2:$B$822,2,0)</f>
        <v xml:space="preserve">ATM Club Banreservas I </v>
      </c>
      <c r="D20" s="13" t="s">
        <v>19</v>
      </c>
      <c r="E20" s="34">
        <v>3335966001</v>
      </c>
    </row>
    <row r="21" spans="1:5" ht="17.25" customHeight="1" x14ac:dyDescent="0.25">
      <c r="A21" s="18" t="str">
        <f>VLOOKUP(B21,'[1]LISTADO ATM'!$A$2:$C$822,3,0)</f>
        <v>DISTRITO NACIONAL</v>
      </c>
      <c r="B21" s="26">
        <v>435</v>
      </c>
      <c r="C21" s="21" t="str">
        <f>VLOOKUP(B21,'[1]LISTADO ATM'!$A$2:$B$822,2,0)</f>
        <v xml:space="preserve">ATM Autobanco Torre I </v>
      </c>
      <c r="D21" s="13" t="s">
        <v>19</v>
      </c>
      <c r="E21" s="34">
        <v>3335965941</v>
      </c>
    </row>
    <row r="22" spans="1:5" ht="17.25" customHeight="1" x14ac:dyDescent="0.25">
      <c r="A22" s="18" t="str">
        <f>VLOOKUP(B22,'[1]LISTADO ATM'!$A$2:$C$822,3,0)</f>
        <v>NORTE</v>
      </c>
      <c r="B22" s="26">
        <v>756</v>
      </c>
      <c r="C22" s="21" t="str">
        <f>VLOOKUP(B22,'[1]LISTADO ATM'!$A$2:$B$822,2,0)</f>
        <v xml:space="preserve">ATM UNP Villa La Mata (Cotuí) </v>
      </c>
      <c r="D22" s="13" t="s">
        <v>19</v>
      </c>
      <c r="E22" s="34">
        <v>3335965931</v>
      </c>
    </row>
    <row r="23" spans="1:5" ht="17.25" customHeight="1" x14ac:dyDescent="0.25">
      <c r="A23" s="18" t="str">
        <f>VLOOKUP(B23,'[1]LISTADO ATM'!$A$2:$C$822,3,0)</f>
        <v>DISTRITO NACIONAL</v>
      </c>
      <c r="B23" s="26">
        <v>974</v>
      </c>
      <c r="C23" s="21" t="str">
        <f>VLOOKUP(B23,'[1]LISTADO ATM'!$A$2:$B$822,2,0)</f>
        <v xml:space="preserve">ATM S/M Nacional Ave. Lope de Vega </v>
      </c>
      <c r="D23" s="13" t="s">
        <v>19</v>
      </c>
      <c r="E23" s="34">
        <v>3335965463</v>
      </c>
    </row>
    <row r="24" spans="1:5" ht="17.25" customHeight="1" x14ac:dyDescent="0.25">
      <c r="A24" s="18" t="str">
        <f>VLOOKUP(B24,'[1]LISTADO ATM'!$A$2:$C$822,3,0)</f>
        <v>DISTRITO NACIONAL</v>
      </c>
      <c r="B24" s="26">
        <v>515</v>
      </c>
      <c r="C24" s="21" t="str">
        <f>VLOOKUP(B24,'[1]LISTADO ATM'!$A$2:$B$822,2,0)</f>
        <v xml:space="preserve">ATM Oficina Agora Mall I </v>
      </c>
      <c r="D24" s="13" t="s">
        <v>19</v>
      </c>
      <c r="E24" s="34">
        <v>3335961459</v>
      </c>
    </row>
    <row r="25" spans="1:5" ht="17.25" customHeight="1" x14ac:dyDescent="0.25">
      <c r="A25" s="18" t="str">
        <f>VLOOKUP(B25,'[1]LISTADO ATM'!$A$2:$C$822,3,0)</f>
        <v>DISTRITO NACIONAL</v>
      </c>
      <c r="B25" s="26">
        <v>336</v>
      </c>
      <c r="C25" s="21" t="str">
        <f>VLOOKUP(B25,'[1]LISTADO ATM'!$A$2:$B$822,2,0)</f>
        <v>ATM Instituto Nacional de Cancer (incart)</v>
      </c>
      <c r="D25" s="13" t="s">
        <v>19</v>
      </c>
      <c r="E25" s="34">
        <v>3335965394</v>
      </c>
    </row>
    <row r="26" spans="1:5" ht="18" customHeight="1" x14ac:dyDescent="0.25">
      <c r="A26" s="18" t="str">
        <f>VLOOKUP(B26,'[1]LISTADO ATM'!$A$2:$C$822,3,0)</f>
        <v>DISTRITO NACIONAL</v>
      </c>
      <c r="B26" s="27">
        <v>769</v>
      </c>
      <c r="C26" s="21" t="str">
        <f>VLOOKUP(B26,'[1]LISTADO ATM'!$A$2:$B$822,2,0)</f>
        <v>ATM UNP Pablo Mella Morales</v>
      </c>
      <c r="D26" s="13" t="s">
        <v>19</v>
      </c>
      <c r="E26" s="34">
        <v>3335965921</v>
      </c>
    </row>
    <row r="27" spans="1:5" ht="18" customHeight="1" x14ac:dyDescent="0.25">
      <c r="A27" s="18" t="str">
        <f>VLOOKUP(B27,'[1]LISTADO ATM'!$A$2:$C$822,3,0)</f>
        <v>NORTE</v>
      </c>
      <c r="B27" s="27">
        <v>40</v>
      </c>
      <c r="C27" s="21" t="str">
        <f>VLOOKUP(B27,'[1]LISTADO ATM'!$A$2:$B$822,2,0)</f>
        <v xml:space="preserve">ATM Oficina El Puñal </v>
      </c>
      <c r="D27" s="13" t="s">
        <v>19</v>
      </c>
      <c r="E27" s="34">
        <v>3335965988</v>
      </c>
    </row>
    <row r="28" spans="1:5" ht="18" customHeight="1" x14ac:dyDescent="0.25">
      <c r="A28" s="18" t="str">
        <f>VLOOKUP(B28,'[1]LISTADO ATM'!$A$2:$C$822,3,0)</f>
        <v>DISTRITO NACIONAL</v>
      </c>
      <c r="B28" s="27">
        <v>31</v>
      </c>
      <c r="C28" s="21" t="str">
        <f>VLOOKUP(B28,'[1]LISTADO ATM'!$A$2:$B$822,2,0)</f>
        <v xml:space="preserve">ATM Oficina San Martín I </v>
      </c>
      <c r="D28" s="13" t="s">
        <v>19</v>
      </c>
      <c r="E28" s="34">
        <v>3335965954</v>
      </c>
    </row>
    <row r="29" spans="1:5" ht="18" customHeight="1" x14ac:dyDescent="0.25">
      <c r="A29" s="18" t="str">
        <f>VLOOKUP(B29,'[1]LISTADO ATM'!$A$2:$C$822,3,0)</f>
        <v>DISTRITO NACIONAL</v>
      </c>
      <c r="B29" s="27">
        <v>698</v>
      </c>
      <c r="C29" s="21" t="str">
        <f>VLOOKUP(B29,'[1]LISTADO ATM'!$A$2:$B$822,2,0)</f>
        <v>ATM Parador Bellamar</v>
      </c>
      <c r="D29" s="13" t="s">
        <v>19</v>
      </c>
      <c r="E29" s="34">
        <v>3335965930</v>
      </c>
    </row>
    <row r="30" spans="1:5" ht="18" customHeight="1" x14ac:dyDescent="0.25">
      <c r="A30" s="18" t="str">
        <f>VLOOKUP(B30,'[1]LISTADO ATM'!$A$2:$C$822,3,0)</f>
        <v>DISTRITO NACIONAL</v>
      </c>
      <c r="B30" s="27">
        <v>416</v>
      </c>
      <c r="C30" s="21" t="str">
        <f>VLOOKUP(B30,'[1]LISTADO ATM'!$A$2:$B$822,2,0)</f>
        <v xml:space="preserve">ATM Autobanco San Martín II </v>
      </c>
      <c r="D30" s="13" t="s">
        <v>19</v>
      </c>
      <c r="E30" s="34">
        <v>3335965926</v>
      </c>
    </row>
    <row r="31" spans="1:5" ht="18" customHeight="1" x14ac:dyDescent="0.25">
      <c r="A31" s="18" t="str">
        <f>VLOOKUP(B31,'[1]LISTADO ATM'!$A$2:$C$822,3,0)</f>
        <v>DISTRITO NACIONAL</v>
      </c>
      <c r="B31" s="27">
        <v>710</v>
      </c>
      <c r="C31" s="21" t="str">
        <f>VLOOKUP(B31,'[1]LISTADO ATM'!$A$2:$B$822,2,0)</f>
        <v xml:space="preserve">ATM S/M Soberano </v>
      </c>
      <c r="D31" s="13" t="s">
        <v>19</v>
      </c>
      <c r="E31" s="34">
        <v>3335965924</v>
      </c>
    </row>
    <row r="32" spans="1:5" ht="18" customHeight="1" x14ac:dyDescent="0.25">
      <c r="A32" s="18" t="str">
        <f>VLOOKUP(B32,'[1]LISTADO ATM'!$A$2:$C$822,3,0)</f>
        <v>DISTRITO NACIONAL</v>
      </c>
      <c r="B32" s="27">
        <v>967</v>
      </c>
      <c r="C32" s="21" t="str">
        <f>VLOOKUP(B32,'[1]LISTADO ATM'!$A$2:$B$822,2,0)</f>
        <v xml:space="preserve">ATM UNP Hiper Olé Autopista Duarte </v>
      </c>
      <c r="D32" s="13" t="s">
        <v>19</v>
      </c>
      <c r="E32" s="34">
        <v>3335965910</v>
      </c>
    </row>
    <row r="33" spans="1:5" ht="18" customHeight="1" x14ac:dyDescent="0.25">
      <c r="A33" s="18" t="str">
        <f>VLOOKUP(B33,'[1]LISTADO ATM'!$A$2:$C$822,3,0)</f>
        <v>DISTRITO NACIONAL</v>
      </c>
      <c r="B33" s="27">
        <v>884</v>
      </c>
      <c r="C33" s="21" t="str">
        <f>VLOOKUP(B33,'[1]LISTADO ATM'!$A$2:$B$822,2,0)</f>
        <v xml:space="preserve">ATM UNP Olé Sabana Perdida </v>
      </c>
      <c r="D33" s="13" t="s">
        <v>19</v>
      </c>
      <c r="E33" s="34">
        <v>3335965904</v>
      </c>
    </row>
    <row r="34" spans="1:5" ht="18" customHeight="1" x14ac:dyDescent="0.25">
      <c r="A34" s="18" t="str">
        <f>VLOOKUP(B34,'[1]LISTADO ATM'!$A$2:$C$822,3,0)</f>
        <v>DISTRITO NACIONAL</v>
      </c>
      <c r="B34" s="27">
        <v>536</v>
      </c>
      <c r="C34" s="21" t="str">
        <f>VLOOKUP(B34,'[1]LISTADO ATM'!$A$2:$B$822,2,0)</f>
        <v xml:space="preserve">ATM Super Lama San Isidro </v>
      </c>
      <c r="D34" s="13" t="s">
        <v>19</v>
      </c>
      <c r="E34" s="34">
        <v>3335965899</v>
      </c>
    </row>
    <row r="35" spans="1:5" ht="18" customHeight="1" x14ac:dyDescent="0.25">
      <c r="A35" s="18" t="str">
        <f>VLOOKUP(B35,'[1]LISTADO ATM'!$A$2:$C$822,3,0)</f>
        <v>DISTRITO NACIONAL</v>
      </c>
      <c r="B35" s="27">
        <v>561</v>
      </c>
      <c r="C35" s="21" t="str">
        <f>VLOOKUP(B35,'[1]LISTADO ATM'!$A$2:$B$822,2,0)</f>
        <v xml:space="preserve">ATM Comando Regional P.N. S.D. Este </v>
      </c>
      <c r="D35" s="13" t="s">
        <v>19</v>
      </c>
      <c r="E35" s="34">
        <v>3335965896</v>
      </c>
    </row>
    <row r="36" spans="1:5" ht="18" customHeight="1" x14ac:dyDescent="0.25">
      <c r="A36" s="18" t="str">
        <f>VLOOKUP(B36,'[1]LISTADO ATM'!$A$2:$C$822,3,0)</f>
        <v>DISTRITO NACIONAL</v>
      </c>
      <c r="B36" s="27">
        <v>443</v>
      </c>
      <c r="C36" s="21" t="str">
        <f>VLOOKUP(B36,'[1]LISTADO ATM'!$A$2:$B$822,2,0)</f>
        <v xml:space="preserve">ATM Edificio San Rafael </v>
      </c>
      <c r="D36" s="13" t="s">
        <v>19</v>
      </c>
      <c r="E36" s="34">
        <v>3335965884</v>
      </c>
    </row>
    <row r="37" spans="1:5" ht="18" customHeight="1" x14ac:dyDescent="0.25">
      <c r="A37" s="18" t="str">
        <f>VLOOKUP(B37,'[1]LISTADO ATM'!$A$2:$C$822,3,0)</f>
        <v>DISTRITO NACIONAL</v>
      </c>
      <c r="B37" s="27">
        <v>238</v>
      </c>
      <c r="C37" s="21" t="str">
        <f>VLOOKUP(B37,'[1]LISTADO ATM'!$A$2:$B$822,2,0)</f>
        <v xml:space="preserve">ATM Multicentro La Sirena Charles de Gaulle </v>
      </c>
      <c r="D37" s="13" t="s">
        <v>19</v>
      </c>
      <c r="E37" s="34">
        <v>3335965883</v>
      </c>
    </row>
    <row r="38" spans="1:5" ht="18" customHeight="1" x14ac:dyDescent="0.25">
      <c r="A38" s="18" t="str">
        <f>VLOOKUP(B38,'[1]LISTADO ATM'!$A$2:$C$822,3,0)</f>
        <v>DISTRITO NACIONAL</v>
      </c>
      <c r="B38" s="27">
        <v>540</v>
      </c>
      <c r="C38" s="21" t="str">
        <f>VLOOKUP(B38,'[1]LISTADO ATM'!$A$2:$B$822,2,0)</f>
        <v xml:space="preserve">ATM Autoservicio Sambil I </v>
      </c>
      <c r="D38" s="13" t="s">
        <v>19</v>
      </c>
      <c r="E38" s="34">
        <v>3335965882</v>
      </c>
    </row>
    <row r="39" spans="1:5" ht="18" customHeight="1" x14ac:dyDescent="0.25">
      <c r="A39" s="18" t="str">
        <f>VLOOKUP(B39,'[1]LISTADO ATM'!$A$2:$C$822,3,0)</f>
        <v>DISTRITO NACIONAL</v>
      </c>
      <c r="B39" s="27">
        <v>96</v>
      </c>
      <c r="C39" s="21" t="str">
        <f>VLOOKUP(B39,'[1]LISTADO ATM'!$A$2:$B$822,2,0)</f>
        <v>ATM S/M Caribe Av. Charles de Gaulle</v>
      </c>
      <c r="D39" s="13" t="s">
        <v>19</v>
      </c>
      <c r="E39" s="34">
        <v>3335965833</v>
      </c>
    </row>
    <row r="40" spans="1:5" ht="18" customHeight="1" x14ac:dyDescent="0.25">
      <c r="A40" s="18" t="str">
        <f>VLOOKUP(B40,'[1]LISTADO ATM'!$A$2:$C$822,3,0)</f>
        <v>SUR</v>
      </c>
      <c r="B40" s="27">
        <v>870</v>
      </c>
      <c r="C40" s="21" t="str">
        <f>VLOOKUP(B40,'[1]LISTADO ATM'!$A$2:$B$822,2,0)</f>
        <v xml:space="preserve">ATM Willbes Dominicana (Barahona) </v>
      </c>
      <c r="D40" s="13" t="s">
        <v>19</v>
      </c>
      <c r="E40" s="34">
        <v>3335965823</v>
      </c>
    </row>
    <row r="41" spans="1:5" ht="18" customHeight="1" x14ac:dyDescent="0.25">
      <c r="A41" s="18" t="str">
        <f>VLOOKUP(B41,'[1]LISTADO ATM'!$A$2:$C$822,3,0)</f>
        <v>DISTRITO NACIONAL</v>
      </c>
      <c r="B41" s="27">
        <v>562</v>
      </c>
      <c r="C41" s="21" t="str">
        <f>VLOOKUP(B41,'[1]LISTADO ATM'!$A$2:$B$822,2,0)</f>
        <v xml:space="preserve">ATM S/M Jumbo Carretera Mella </v>
      </c>
      <c r="D41" s="13" t="s">
        <v>19</v>
      </c>
      <c r="E41" s="34">
        <v>3335965813</v>
      </c>
    </row>
    <row r="42" spans="1:5" ht="18" customHeight="1" x14ac:dyDescent="0.25">
      <c r="A42" s="18" t="str">
        <f>VLOOKUP(B42,'[1]LISTADO ATM'!$A$2:$C$822,3,0)</f>
        <v>SUR</v>
      </c>
      <c r="B42" s="27">
        <v>311</v>
      </c>
      <c r="C42" s="21" t="str">
        <f>VLOOKUP(B42,'[1]LISTADO ATM'!$A$2:$B$822,2,0)</f>
        <v>ATM Plaza Eroski</v>
      </c>
      <c r="D42" s="13" t="s">
        <v>19</v>
      </c>
      <c r="E42" s="34">
        <v>3335961564</v>
      </c>
    </row>
    <row r="43" spans="1:5" ht="17.25" customHeight="1" x14ac:dyDescent="0.25">
      <c r="A43" s="18" t="str">
        <f>VLOOKUP(B43,'[1]LISTADO ATM'!$A$2:$C$822,3,0)</f>
        <v>ESTE</v>
      </c>
      <c r="B43" s="26">
        <v>111</v>
      </c>
      <c r="C43" s="21" t="str">
        <f>VLOOKUP(B43,'[1]LISTADO ATM'!$A$2:$B$822,2,0)</f>
        <v xml:space="preserve">ATM Oficina San Pedro </v>
      </c>
      <c r="D43" s="13" t="s">
        <v>19</v>
      </c>
      <c r="E43" s="34">
        <v>3335965997</v>
      </c>
    </row>
    <row r="44" spans="1:5" ht="17.25" customHeight="1" x14ac:dyDescent="0.25">
      <c r="A44" s="18" t="str">
        <f>VLOOKUP(B44,'[1]LISTADO ATM'!$A$2:$C$822,3,0)</f>
        <v>NORTE</v>
      </c>
      <c r="B44" s="26">
        <v>88</v>
      </c>
      <c r="C44" s="21" t="str">
        <f>VLOOKUP(B44,'[1]LISTADO ATM'!$A$2:$B$822,2,0)</f>
        <v xml:space="preserve">ATM S/M La Fuente (Santiago) </v>
      </c>
      <c r="D44" s="13" t="s">
        <v>19</v>
      </c>
      <c r="E44" s="34">
        <v>3335965996</v>
      </c>
    </row>
    <row r="45" spans="1:5" ht="17.25" customHeight="1" thickBot="1" x14ac:dyDescent="0.3">
      <c r="A45" s="18" t="str">
        <f>VLOOKUP(B45,'[1]LISTADO ATM'!$A$2:$C$822,3,0)</f>
        <v>SUR</v>
      </c>
      <c r="B45" s="26">
        <v>537</v>
      </c>
      <c r="C45" s="21" t="str">
        <f>VLOOKUP(B45,'[1]LISTADO ATM'!$A$2:$B$822,2,0)</f>
        <v xml:space="preserve">ATM Estación Texaco Enriquillo (Barahona) </v>
      </c>
      <c r="D45" s="13" t="s">
        <v>19</v>
      </c>
      <c r="E45" s="34">
        <v>3335965932</v>
      </c>
    </row>
    <row r="46" spans="1:5" ht="18.75" thickBot="1" x14ac:dyDescent="0.3">
      <c r="A46" s="3" t="s">
        <v>11</v>
      </c>
      <c r="B46" s="39">
        <f>COUNT(B9:B45)</f>
        <v>37</v>
      </c>
      <c r="C46" s="51"/>
      <c r="D46" s="52"/>
      <c r="E46" s="53"/>
    </row>
    <row r="47" spans="1:5" x14ac:dyDescent="0.25">
      <c r="B47" s="29"/>
      <c r="E47" s="5"/>
    </row>
    <row r="48" spans="1:5" ht="18" x14ac:dyDescent="0.25">
      <c r="A48" s="48" t="s">
        <v>15</v>
      </c>
      <c r="B48" s="49"/>
      <c r="C48" s="49"/>
      <c r="D48" s="49"/>
      <c r="E48" s="50"/>
    </row>
    <row r="49" spans="1:5" ht="18" x14ac:dyDescent="0.25">
      <c r="A49" s="2" t="s">
        <v>5</v>
      </c>
      <c r="B49" s="10" t="s">
        <v>6</v>
      </c>
      <c r="C49" s="2" t="s">
        <v>7</v>
      </c>
      <c r="D49" s="2" t="s">
        <v>8</v>
      </c>
      <c r="E49" s="10" t="s">
        <v>9</v>
      </c>
    </row>
    <row r="50" spans="1:5" ht="18" customHeight="1" x14ac:dyDescent="0.25">
      <c r="A50" s="15" t="str">
        <f>VLOOKUP(B50,'[1]LISTADO ATM'!$A$2:$C$822,3,0)</f>
        <v>DISTRITO NACIONAL</v>
      </c>
      <c r="B50" s="26">
        <v>753</v>
      </c>
      <c r="C50" s="21" t="str">
        <f>VLOOKUP(B50,'[1]LISTADO ATM'!$A$2:$B$822,2,0)</f>
        <v xml:space="preserve">ATM S/M Nacional Tiradentes </v>
      </c>
      <c r="D50" s="13" t="s">
        <v>18</v>
      </c>
      <c r="E50" s="34">
        <v>3335965936</v>
      </c>
    </row>
    <row r="51" spans="1:5" ht="18" customHeight="1" x14ac:dyDescent="0.25">
      <c r="A51" s="15" t="str">
        <f>VLOOKUP(B51,'[1]LISTADO ATM'!$A$2:$C$822,3,0)</f>
        <v>DISTRITO NACIONAL</v>
      </c>
      <c r="B51" s="26">
        <v>793</v>
      </c>
      <c r="C51" s="21" t="str">
        <f>VLOOKUP(B51,'[1]LISTADO ATM'!$A$2:$B$822,2,0)</f>
        <v xml:space="preserve">ATM Centro de Caja Agora Mall </v>
      </c>
      <c r="D51" s="13" t="s">
        <v>18</v>
      </c>
      <c r="E51" s="34">
        <v>3335966005</v>
      </c>
    </row>
    <row r="52" spans="1:5" ht="18" customHeight="1" x14ac:dyDescent="0.25">
      <c r="A52" s="15" t="str">
        <f>VLOOKUP(B52,'[1]LISTADO ATM'!$A$2:$C$822,3,0)</f>
        <v>DISTRITO NACIONAL</v>
      </c>
      <c r="B52" s="26">
        <v>453</v>
      </c>
      <c r="C52" s="21" t="str">
        <f>VLOOKUP(B52,'[1]LISTADO ATM'!$A$2:$B$822,2,0)</f>
        <v xml:space="preserve">ATM Autobanco Sarasota II </v>
      </c>
      <c r="D52" s="13" t="s">
        <v>18</v>
      </c>
      <c r="E52" s="34">
        <v>3335965942</v>
      </c>
    </row>
    <row r="53" spans="1:5" ht="18" customHeight="1" x14ac:dyDescent="0.25">
      <c r="A53" s="15" t="str">
        <f>VLOOKUP(B53,'[1]LISTADO ATM'!$A$2:$C$822,3,0)</f>
        <v>SUR</v>
      </c>
      <c r="B53" s="26">
        <v>733</v>
      </c>
      <c r="C53" s="21" t="str">
        <f>VLOOKUP(B53,'[1]LISTADO ATM'!$A$2:$B$822,2,0)</f>
        <v xml:space="preserve">ATM Zona Franca Perdenales </v>
      </c>
      <c r="D53" s="13" t="s">
        <v>18</v>
      </c>
      <c r="E53" s="34">
        <v>3335965946</v>
      </c>
    </row>
    <row r="54" spans="1:5" ht="18" customHeight="1" thickBot="1" x14ac:dyDescent="0.3">
      <c r="A54" s="15" t="str">
        <f>VLOOKUP(B54,'[1]LISTADO ATM'!$A$2:$C$822,3,0)</f>
        <v>SUR</v>
      </c>
      <c r="B54" s="26">
        <v>880</v>
      </c>
      <c r="C54" s="21" t="str">
        <f>VLOOKUP(B54,'[1]LISTADO ATM'!$A$2:$B$822,2,0)</f>
        <v xml:space="preserve">ATM Autoservicio Barahona II </v>
      </c>
      <c r="D54" s="13" t="s">
        <v>18</v>
      </c>
      <c r="E54" s="37">
        <v>3335965939</v>
      </c>
    </row>
    <row r="55" spans="1:5" ht="18" customHeight="1" thickBot="1" x14ac:dyDescent="0.3">
      <c r="A55" s="3" t="s">
        <v>11</v>
      </c>
      <c r="B55" s="39">
        <f>COUNT(B50:B54)</f>
        <v>5</v>
      </c>
      <c r="C55" s="51"/>
      <c r="D55" s="52"/>
      <c r="E55" s="53"/>
    </row>
    <row r="56" spans="1:5" ht="15.75" thickBot="1" x14ac:dyDescent="0.3">
      <c r="B56" s="29"/>
      <c r="E56" s="5"/>
    </row>
    <row r="57" spans="1:5" ht="18.75" thickBot="1" x14ac:dyDescent="0.3">
      <c r="A57" s="54" t="s">
        <v>13</v>
      </c>
      <c r="B57" s="55"/>
      <c r="C57" s="55"/>
      <c r="D57" s="55"/>
      <c r="E57" s="56"/>
    </row>
    <row r="58" spans="1:5" ht="18" x14ac:dyDescent="0.25">
      <c r="A58" s="2" t="s">
        <v>5</v>
      </c>
      <c r="B58" s="10" t="s">
        <v>6</v>
      </c>
      <c r="C58" s="2" t="s">
        <v>7</v>
      </c>
      <c r="D58" s="2" t="s">
        <v>8</v>
      </c>
      <c r="E58" s="10" t="s">
        <v>9</v>
      </c>
    </row>
    <row r="59" spans="1:5" ht="18" customHeight="1" x14ac:dyDescent="0.25">
      <c r="A59" s="18" t="str">
        <f>VLOOKUP(B59,'[1]LISTADO ATM'!$A$2:$C$822,3,0)</f>
        <v>SUR</v>
      </c>
      <c r="B59" s="27">
        <v>677</v>
      </c>
      <c r="C59" s="21" t="str">
        <f>VLOOKUP(B59,'[1]LISTADO ATM'!$A$2:$B$822,2,0)</f>
        <v>ATM PBG Villa Jaragua</v>
      </c>
      <c r="D59" s="35" t="s">
        <v>10</v>
      </c>
      <c r="E59" s="34">
        <v>3335965228</v>
      </c>
    </row>
    <row r="60" spans="1:5" ht="18" customHeight="1" x14ac:dyDescent="0.25">
      <c r="A60" s="18" t="str">
        <f>VLOOKUP(B60,'[1]LISTADO ATM'!$A$2:$C$822,3,0)</f>
        <v>SUR</v>
      </c>
      <c r="B60" s="27">
        <v>751</v>
      </c>
      <c r="C60" s="21" t="str">
        <f>VLOOKUP(B60,'[1]LISTADO ATM'!$A$2:$B$822,2,0)</f>
        <v>ATM Eco Petroleo Camilo</v>
      </c>
      <c r="D60" s="35" t="s">
        <v>10</v>
      </c>
      <c r="E60" s="34">
        <v>3335965455</v>
      </c>
    </row>
    <row r="61" spans="1:5" ht="18" customHeight="1" x14ac:dyDescent="0.25">
      <c r="A61" s="18" t="str">
        <f>VLOOKUP(B61,'[1]LISTADO ATM'!$A$2:$C$822,3,0)</f>
        <v>SUR</v>
      </c>
      <c r="B61" s="27">
        <v>829</v>
      </c>
      <c r="C61" s="21" t="str">
        <f>VLOOKUP(B61,'[1]LISTADO ATM'!$A$2:$B$822,2,0)</f>
        <v xml:space="preserve">ATM UNP Multicentro Sirena Baní </v>
      </c>
      <c r="D61" s="35" t="s">
        <v>10</v>
      </c>
      <c r="E61" s="34">
        <v>3335965509</v>
      </c>
    </row>
    <row r="62" spans="1:5" ht="18" customHeight="1" x14ac:dyDescent="0.25">
      <c r="A62" s="18" t="str">
        <f>VLOOKUP(B62,'[1]LISTADO ATM'!$A$2:$C$822,3,0)</f>
        <v>DISTRITO NACIONAL</v>
      </c>
      <c r="B62" s="27">
        <v>672</v>
      </c>
      <c r="C62" s="21" t="str">
        <f>VLOOKUP(B62,'[1]LISTADO ATM'!$A$2:$B$822,2,0)</f>
        <v>ATM Destacamento Policía Nacional La Victoria</v>
      </c>
      <c r="D62" s="35" t="s">
        <v>10</v>
      </c>
      <c r="E62" s="34">
        <v>3335965544</v>
      </c>
    </row>
    <row r="63" spans="1:5" ht="18" customHeight="1" x14ac:dyDescent="0.25">
      <c r="A63" s="18" t="str">
        <f>VLOOKUP(B63,'[1]LISTADO ATM'!$A$2:$C$822,3,0)</f>
        <v>ESTE</v>
      </c>
      <c r="B63" s="27">
        <v>963</v>
      </c>
      <c r="C63" s="21" t="str">
        <f>VLOOKUP(B63,'[1]LISTADO ATM'!$A$2:$B$822,2,0)</f>
        <v xml:space="preserve">ATM Multiplaza La Romana </v>
      </c>
      <c r="D63" s="35" t="s">
        <v>10</v>
      </c>
      <c r="E63" s="34">
        <v>3335965560</v>
      </c>
    </row>
    <row r="64" spans="1:5" ht="18" customHeight="1" x14ac:dyDescent="0.25">
      <c r="A64" s="18" t="str">
        <f>VLOOKUP(B64,'[1]LISTADO ATM'!$A$2:$C$822,3,0)</f>
        <v>DISTRITO NACIONAL</v>
      </c>
      <c r="B64" s="27">
        <v>318</v>
      </c>
      <c r="C64" s="21" t="str">
        <f>VLOOKUP(B64,'[1]LISTADO ATM'!$A$2:$B$822,2,0)</f>
        <v>ATM Autoservicio Lope de Vega</v>
      </c>
      <c r="D64" s="35" t="s">
        <v>10</v>
      </c>
      <c r="E64" s="34">
        <v>3335965644</v>
      </c>
    </row>
    <row r="65" spans="1:5" ht="18" customHeight="1" x14ac:dyDescent="0.25">
      <c r="A65" s="18" t="str">
        <f>VLOOKUP(B65,'[1]LISTADO ATM'!$A$2:$C$822,3,0)</f>
        <v>DISTRITO NACIONAL</v>
      </c>
      <c r="B65" s="27">
        <v>331</v>
      </c>
      <c r="C65" s="21" t="str">
        <f>VLOOKUP(B65,'[1]LISTADO ATM'!$A$2:$B$822,2,0)</f>
        <v>ATM Ayuntamiento Sto. Dgo. Este</v>
      </c>
      <c r="D65" s="35" t="s">
        <v>10</v>
      </c>
      <c r="E65" s="34">
        <v>3335965654</v>
      </c>
    </row>
    <row r="66" spans="1:5" ht="18" customHeight="1" x14ac:dyDescent="0.25">
      <c r="A66" s="18" t="str">
        <f>VLOOKUP(B66,'[1]LISTADO ATM'!$A$2:$C$822,3,0)</f>
        <v>DISTRITO NACIONAL</v>
      </c>
      <c r="B66" s="27">
        <v>738</v>
      </c>
      <c r="C66" s="21" t="str">
        <f>VLOOKUP(B66,'[1]LISTADO ATM'!$A$2:$B$822,2,0)</f>
        <v xml:space="preserve">ATM Zona Franca Los Alcarrizos </v>
      </c>
      <c r="D66" s="35" t="s">
        <v>10</v>
      </c>
      <c r="E66" s="34">
        <v>3335965788</v>
      </c>
    </row>
    <row r="67" spans="1:5" ht="18" customHeight="1" x14ac:dyDescent="0.25">
      <c r="A67" s="18" t="str">
        <f>VLOOKUP(B67,'[1]LISTADO ATM'!$A$2:$C$822,3,0)</f>
        <v>DISTRITO NACIONAL</v>
      </c>
      <c r="B67" s="27">
        <v>708</v>
      </c>
      <c r="C67" s="21" t="str">
        <f>VLOOKUP(B67,'[1]LISTADO ATM'!$A$2:$B$822,2,0)</f>
        <v xml:space="preserve">ATM El Vestir De Hoy </v>
      </c>
      <c r="D67" s="35" t="s">
        <v>10</v>
      </c>
      <c r="E67" s="34">
        <v>3335965797</v>
      </c>
    </row>
    <row r="68" spans="1:5" ht="18" customHeight="1" x14ac:dyDescent="0.25">
      <c r="A68" s="18" t="str">
        <f>VLOOKUP(B68,'[1]LISTADO ATM'!$A$2:$C$822,3,0)</f>
        <v>DISTRITO NACIONAL</v>
      </c>
      <c r="B68" s="27">
        <v>551</v>
      </c>
      <c r="C68" s="21" t="str">
        <f>VLOOKUP(B68,'[1]LISTADO ATM'!$A$2:$B$822,2,0)</f>
        <v xml:space="preserve">ATM Oficina Padre Castellanos </v>
      </c>
      <c r="D68" s="35" t="s">
        <v>10</v>
      </c>
      <c r="E68" s="34">
        <v>3335965798</v>
      </c>
    </row>
    <row r="69" spans="1:5" ht="18" customHeight="1" x14ac:dyDescent="0.25">
      <c r="A69" s="18" t="str">
        <f>VLOOKUP(B69,'[1]LISTADO ATM'!$A$2:$C$822,3,0)</f>
        <v>DISTRITO NACIONAL</v>
      </c>
      <c r="B69" s="27">
        <v>697</v>
      </c>
      <c r="C69" s="21" t="str">
        <f>VLOOKUP(B69,'[1]LISTADO ATM'!$A$2:$B$822,2,0)</f>
        <v>ATM Hipermercado Olé Ciudad Juan Bosch</v>
      </c>
      <c r="D69" s="35" t="s">
        <v>10</v>
      </c>
      <c r="E69" s="34">
        <v>3335965814</v>
      </c>
    </row>
    <row r="70" spans="1:5" ht="18" customHeight="1" x14ac:dyDescent="0.25">
      <c r="A70" s="18" t="str">
        <f>VLOOKUP(B70,'[1]LISTADO ATM'!$A$2:$C$822,3,0)</f>
        <v>SUR</v>
      </c>
      <c r="B70" s="27">
        <v>403</v>
      </c>
      <c r="C70" s="21" t="str">
        <f>VLOOKUP(B70,'[1]LISTADO ATM'!$A$2:$B$822,2,0)</f>
        <v xml:space="preserve">ATM Oficina Vicente Noble </v>
      </c>
      <c r="D70" s="35" t="s">
        <v>10</v>
      </c>
      <c r="E70" s="34">
        <v>3335965815</v>
      </c>
    </row>
    <row r="71" spans="1:5" ht="18" customHeight="1" x14ac:dyDescent="0.25">
      <c r="A71" s="18" t="str">
        <f>VLOOKUP(B71,'[1]LISTADO ATM'!$A$2:$C$822,3,0)</f>
        <v>SUR</v>
      </c>
      <c r="B71" s="27">
        <v>252</v>
      </c>
      <c r="C71" s="21" t="str">
        <f>VLOOKUP(B71,'[1]LISTADO ATM'!$A$2:$B$822,2,0)</f>
        <v xml:space="preserve">ATM Banco Agrícola (Barahona) </v>
      </c>
      <c r="D71" s="35" t="s">
        <v>10</v>
      </c>
      <c r="E71" s="34">
        <v>3335965818</v>
      </c>
    </row>
    <row r="72" spans="1:5" ht="18" customHeight="1" x14ac:dyDescent="0.25">
      <c r="A72" s="18" t="str">
        <f>VLOOKUP(B72,'[1]LISTADO ATM'!$A$2:$C$822,3,0)</f>
        <v>DISTRITO NACIONAL</v>
      </c>
      <c r="B72" s="27">
        <v>409</v>
      </c>
      <c r="C72" s="21" t="str">
        <f>VLOOKUP(B72,'[1]LISTADO ATM'!$A$2:$B$822,2,0)</f>
        <v xml:space="preserve">ATM Oficina Las Palmas de Herrera I </v>
      </c>
      <c r="D72" s="35" t="s">
        <v>10</v>
      </c>
      <c r="E72" s="34">
        <v>3335965820</v>
      </c>
    </row>
    <row r="73" spans="1:5" ht="18" customHeight="1" x14ac:dyDescent="0.25">
      <c r="A73" s="18" t="str">
        <f>VLOOKUP(B73,'[1]LISTADO ATM'!$A$2:$C$822,3,0)</f>
        <v>NORTE</v>
      </c>
      <c r="B73" s="27">
        <v>292</v>
      </c>
      <c r="C73" s="21" t="str">
        <f>VLOOKUP(B73,'[1]LISTADO ATM'!$A$2:$B$822,2,0)</f>
        <v xml:space="preserve">ATM UNP Castañuelas (Montecristi) </v>
      </c>
      <c r="D73" s="35" t="s">
        <v>10</v>
      </c>
      <c r="E73" s="34">
        <v>3335965825</v>
      </c>
    </row>
    <row r="74" spans="1:5" ht="18" customHeight="1" x14ac:dyDescent="0.25">
      <c r="A74" s="18" t="str">
        <f>VLOOKUP(B74,'[1]LISTADO ATM'!$A$2:$C$822,3,0)</f>
        <v>ESTE</v>
      </c>
      <c r="B74" s="27">
        <v>114</v>
      </c>
      <c r="C74" s="21" t="str">
        <f>VLOOKUP(B74,'[1]LISTADO ATM'!$A$2:$B$822,2,0)</f>
        <v xml:space="preserve">ATM Oficina Hato Mayor </v>
      </c>
      <c r="D74" s="35" t="s">
        <v>10</v>
      </c>
      <c r="E74" s="34">
        <v>3335965890</v>
      </c>
    </row>
    <row r="75" spans="1:5" ht="18" customHeight="1" x14ac:dyDescent="0.25">
      <c r="A75" s="18" t="str">
        <f>VLOOKUP(B75,'[1]LISTADO ATM'!$A$2:$C$822,3,0)</f>
        <v>DISTRITO NACIONAL</v>
      </c>
      <c r="B75" s="27">
        <v>235</v>
      </c>
      <c r="C75" s="21" t="str">
        <f>VLOOKUP(B75,'[1]LISTADO ATM'!$A$2:$B$822,2,0)</f>
        <v xml:space="preserve">ATM Oficina Multicentro La Sirena San Isidro </v>
      </c>
      <c r="D75" s="35" t="s">
        <v>10</v>
      </c>
      <c r="E75" s="34">
        <v>3335965891</v>
      </c>
    </row>
    <row r="76" spans="1:5" ht="18" customHeight="1" x14ac:dyDescent="0.25">
      <c r="A76" s="18" t="str">
        <f>VLOOKUP(B76,'[1]LISTADO ATM'!$A$2:$C$822,3,0)</f>
        <v>DISTRITO NACIONAL</v>
      </c>
      <c r="B76" s="27">
        <v>717</v>
      </c>
      <c r="C76" s="21" t="str">
        <f>VLOOKUP(B76,'[1]LISTADO ATM'!$A$2:$B$822,2,0)</f>
        <v xml:space="preserve">ATM Oficina Los Alcarrizos </v>
      </c>
      <c r="D76" s="35" t="s">
        <v>10</v>
      </c>
      <c r="E76" s="34">
        <v>3335965900</v>
      </c>
    </row>
    <row r="77" spans="1:5" ht="18" customHeight="1" x14ac:dyDescent="0.25">
      <c r="A77" s="18" t="str">
        <f>VLOOKUP(B77,'[1]LISTADO ATM'!$A$2:$C$822,3,0)</f>
        <v>DISTRITO NACIONAL</v>
      </c>
      <c r="B77" s="27">
        <v>813</v>
      </c>
      <c r="C77" s="21" t="str">
        <f>VLOOKUP(B77,'[1]LISTADO ATM'!$A$2:$B$822,2,0)</f>
        <v>ATM Oficina Occidental Mall</v>
      </c>
      <c r="D77" s="35" t="s">
        <v>10</v>
      </c>
      <c r="E77" s="34">
        <v>3335965902</v>
      </c>
    </row>
    <row r="78" spans="1:5" ht="18" customHeight="1" x14ac:dyDescent="0.25">
      <c r="A78" s="18" t="str">
        <f>VLOOKUP(B78,'[1]LISTADO ATM'!$A$2:$C$822,3,0)</f>
        <v>DISTRITO NACIONAL</v>
      </c>
      <c r="B78" s="27">
        <v>823</v>
      </c>
      <c r="C78" s="21" t="str">
        <f>VLOOKUP(B78,'[1]LISTADO ATM'!$A$2:$B$822,2,0)</f>
        <v xml:space="preserve">ATM UNP El Carril (Haina) </v>
      </c>
      <c r="D78" s="35" t="s">
        <v>10</v>
      </c>
      <c r="E78" s="34">
        <v>3335965903</v>
      </c>
    </row>
    <row r="79" spans="1:5" ht="18" customHeight="1" x14ac:dyDescent="0.25">
      <c r="A79" s="18" t="str">
        <f>VLOOKUP(B79,'[1]LISTADO ATM'!$A$2:$C$822,3,0)</f>
        <v>DISTRITO NACIONAL</v>
      </c>
      <c r="B79" s="27">
        <v>896</v>
      </c>
      <c r="C79" s="21" t="str">
        <f>VLOOKUP(B79,'[1]LISTADO ATM'!$A$2:$B$822,2,0)</f>
        <v xml:space="preserve">ATM Campamento Militar 16 de Agosto I </v>
      </c>
      <c r="D79" s="35" t="s">
        <v>10</v>
      </c>
      <c r="E79" s="34">
        <v>3335965905</v>
      </c>
    </row>
    <row r="80" spans="1:5" ht="18" customHeight="1" x14ac:dyDescent="0.25">
      <c r="A80" s="18" t="str">
        <f>VLOOKUP(B80,'[1]LISTADO ATM'!$A$2:$C$822,3,0)</f>
        <v>NORTE</v>
      </c>
      <c r="B80" s="27">
        <v>157</v>
      </c>
      <c r="C80" s="21" t="str">
        <f>VLOOKUP(B80,'[1]LISTADO ATM'!$A$2:$B$822,2,0)</f>
        <v xml:space="preserve">ATM Oficina Samaná </v>
      </c>
      <c r="D80" s="35" t="s">
        <v>10</v>
      </c>
      <c r="E80" s="34">
        <v>3335965906</v>
      </c>
    </row>
    <row r="81" spans="1:5" ht="18" customHeight="1" x14ac:dyDescent="0.25">
      <c r="A81" s="18" t="str">
        <f>VLOOKUP(B81,'[1]LISTADO ATM'!$A$2:$C$822,3,0)</f>
        <v>NORTE</v>
      </c>
      <c r="B81" s="27">
        <v>950</v>
      </c>
      <c r="C81" s="21" t="str">
        <f>VLOOKUP(B81,'[1]LISTADO ATM'!$A$2:$B$822,2,0)</f>
        <v xml:space="preserve">ATM Oficina Monterrico </v>
      </c>
      <c r="D81" s="35" t="s">
        <v>10</v>
      </c>
      <c r="E81" s="34">
        <v>3335965908</v>
      </c>
    </row>
    <row r="82" spans="1:5" ht="18" customHeight="1" x14ac:dyDescent="0.25">
      <c r="A82" s="18" t="str">
        <f>VLOOKUP(B82,'[1]LISTADO ATM'!$A$2:$C$822,3,0)</f>
        <v>DISTRITO NACIONAL</v>
      </c>
      <c r="B82" s="27">
        <v>797</v>
      </c>
      <c r="C82" s="21" t="str">
        <f>VLOOKUP(B82,'[1]LISTADO ATM'!$A$2:$B$822,2,0)</f>
        <v>ATM Dirección de Jubilaciones y Pensiones</v>
      </c>
      <c r="D82" s="35" t="s">
        <v>10</v>
      </c>
      <c r="E82" s="34">
        <v>3335965922</v>
      </c>
    </row>
    <row r="83" spans="1:5" ht="18" customHeight="1" x14ac:dyDescent="0.25">
      <c r="A83" s="18" t="str">
        <f>VLOOKUP(B83,'[1]LISTADO ATM'!$A$2:$C$822,3,0)</f>
        <v>DISTRITO NACIONAL</v>
      </c>
      <c r="B83" s="27">
        <v>363</v>
      </c>
      <c r="C83" s="21" t="str">
        <f>VLOOKUP(B83,'[1]LISTADO ATM'!$A$2:$B$822,2,0)</f>
        <v>ATM S/M Bravo Villa Mella</v>
      </c>
      <c r="D83" s="35" t="s">
        <v>10</v>
      </c>
      <c r="E83" s="34">
        <v>3335965925</v>
      </c>
    </row>
    <row r="84" spans="1:5" ht="18" customHeight="1" x14ac:dyDescent="0.25">
      <c r="A84" s="18" t="str">
        <f>VLOOKUP(B84,'[1]LISTADO ATM'!$A$2:$C$822,3,0)</f>
        <v>DISTRITO NACIONAL</v>
      </c>
      <c r="B84" s="27">
        <v>983</v>
      </c>
      <c r="C84" s="21" t="str">
        <f>VLOOKUP(B84,'[1]LISTADO ATM'!$A$2:$B$822,2,0)</f>
        <v xml:space="preserve">ATM Bravo República de Colombia </v>
      </c>
      <c r="D84" s="35" t="s">
        <v>10</v>
      </c>
      <c r="E84" s="34">
        <v>3335965928</v>
      </c>
    </row>
    <row r="85" spans="1:5" ht="18" customHeight="1" x14ac:dyDescent="0.25">
      <c r="A85" s="18" t="str">
        <f>VLOOKUP(B85,'[1]LISTADO ATM'!$A$2:$C$822,3,0)</f>
        <v>DISTRITO NACIONAL</v>
      </c>
      <c r="B85" s="27">
        <v>549</v>
      </c>
      <c r="C85" s="21" t="str">
        <f>VLOOKUP(B85,'[1]LISTADO ATM'!$A$2:$B$822,2,0)</f>
        <v xml:space="preserve">ATM Ministerio de Turismo (Oficinas Gubernamentales) </v>
      </c>
      <c r="D85" s="35" t="s">
        <v>10</v>
      </c>
      <c r="E85" s="34">
        <v>3335965929</v>
      </c>
    </row>
    <row r="86" spans="1:5" ht="18" customHeight="1" x14ac:dyDescent="0.25">
      <c r="A86" s="18" t="str">
        <f>VLOOKUP(B86,'[1]LISTADO ATM'!$A$2:$C$822,3,0)</f>
        <v>DISTRITO NACIONAL</v>
      </c>
      <c r="B86" s="27">
        <v>722</v>
      </c>
      <c r="C86" s="21" t="str">
        <f>VLOOKUP(B86,'[1]LISTADO ATM'!$A$2:$B$822,2,0)</f>
        <v xml:space="preserve">ATM Oficina Charles de Gaulle III </v>
      </c>
      <c r="D86" s="35" t="s">
        <v>10</v>
      </c>
      <c r="E86" s="34">
        <v>3335965952</v>
      </c>
    </row>
    <row r="87" spans="1:5" ht="18" customHeight="1" x14ac:dyDescent="0.25">
      <c r="A87" s="18" t="str">
        <f>VLOOKUP(B87,'[1]LISTADO ATM'!$A$2:$C$822,3,0)</f>
        <v>ESTE</v>
      </c>
      <c r="B87" s="27">
        <v>385</v>
      </c>
      <c r="C87" s="21" t="str">
        <f>VLOOKUP(B87,'[1]LISTADO ATM'!$A$2:$B$822,2,0)</f>
        <v xml:space="preserve">ATM Plaza Verón I </v>
      </c>
      <c r="D87" s="35" t="s">
        <v>10</v>
      </c>
      <c r="E87" s="34">
        <v>3335965953</v>
      </c>
    </row>
    <row r="88" spans="1:5" ht="18" customHeight="1" x14ac:dyDescent="0.25">
      <c r="A88" s="18" t="str">
        <f>VLOOKUP(B88,'[1]LISTADO ATM'!$A$2:$C$822,3,0)</f>
        <v>ESTE</v>
      </c>
      <c r="B88" s="27">
        <v>104</v>
      </c>
      <c r="C88" s="21" t="str">
        <f>VLOOKUP(B88,'[1]LISTADO ATM'!$A$2:$B$822,2,0)</f>
        <v xml:space="preserve">ATM Jumbo Higuey </v>
      </c>
      <c r="D88" s="35" t="s">
        <v>10</v>
      </c>
      <c r="E88" s="34">
        <v>3335965964</v>
      </c>
    </row>
    <row r="89" spans="1:5" ht="18" customHeight="1" x14ac:dyDescent="0.25">
      <c r="A89" s="18" t="str">
        <f>VLOOKUP(B89,'[1]LISTADO ATM'!$A$2:$C$822,3,0)</f>
        <v>SUR</v>
      </c>
      <c r="B89" s="27">
        <v>512</v>
      </c>
      <c r="C89" s="21" t="str">
        <f>VLOOKUP(B89,'[1]LISTADO ATM'!$A$2:$B$822,2,0)</f>
        <v>ATM Plaza Jesús Ferreira</v>
      </c>
      <c r="D89" s="35" t="s">
        <v>10</v>
      </c>
      <c r="E89" s="34">
        <v>3335965966</v>
      </c>
    </row>
    <row r="90" spans="1:5" ht="18" customHeight="1" x14ac:dyDescent="0.25">
      <c r="A90" s="18" t="str">
        <f>VLOOKUP(B90,'[1]LISTADO ATM'!$A$2:$C$822,3,0)</f>
        <v>NORTE</v>
      </c>
      <c r="B90" s="27">
        <v>728</v>
      </c>
      <c r="C90" s="21" t="str">
        <f>VLOOKUP(B90,'[1]LISTADO ATM'!$A$2:$B$822,2,0)</f>
        <v xml:space="preserve">ATM UNP La Vega Oficina Regional Norcentral </v>
      </c>
      <c r="D90" s="35" t="s">
        <v>10</v>
      </c>
      <c r="E90" s="34">
        <v>3335965967</v>
      </c>
    </row>
    <row r="91" spans="1:5" ht="18" customHeight="1" x14ac:dyDescent="0.25">
      <c r="A91" s="18" t="str">
        <f>VLOOKUP(B91,'[1]LISTADO ATM'!$A$2:$C$822,3,0)</f>
        <v>NORTE</v>
      </c>
      <c r="B91" s="27">
        <v>990</v>
      </c>
      <c r="C91" s="21" t="str">
        <f>VLOOKUP(B91,'[1]LISTADO ATM'!$A$2:$B$822,2,0)</f>
        <v xml:space="preserve">ATM Autoservicio Bonao II </v>
      </c>
      <c r="D91" s="35" t="s">
        <v>10</v>
      </c>
      <c r="E91" s="34">
        <v>3335965968</v>
      </c>
    </row>
    <row r="92" spans="1:5" ht="18" customHeight="1" x14ac:dyDescent="0.25">
      <c r="A92" s="18" t="str">
        <f>VLOOKUP(B92,'[1]LISTADO ATM'!$A$2:$C$822,3,0)</f>
        <v>DISTRITO NACIONAL</v>
      </c>
      <c r="B92" s="27">
        <v>14</v>
      </c>
      <c r="C92" s="21" t="str">
        <f>VLOOKUP(B92,'[1]LISTADO ATM'!$A$2:$B$822,2,0)</f>
        <v xml:space="preserve">ATM Oficina Aeropuerto Las Américas I </v>
      </c>
      <c r="D92" s="35" t="s">
        <v>10</v>
      </c>
      <c r="E92" s="34">
        <v>3335965987</v>
      </c>
    </row>
    <row r="93" spans="1:5" ht="18" customHeight="1" x14ac:dyDescent="0.25">
      <c r="A93" s="18" t="str">
        <f>VLOOKUP(B93,'[1]LISTADO ATM'!$A$2:$C$822,3,0)</f>
        <v>SUR</v>
      </c>
      <c r="B93" s="27">
        <v>45</v>
      </c>
      <c r="C93" s="21" t="str">
        <f>VLOOKUP(B93,'[1]LISTADO ATM'!$A$2:$B$822,2,0)</f>
        <v xml:space="preserve">ATM Oficina Tamayo </v>
      </c>
      <c r="D93" s="35" t="s">
        <v>10</v>
      </c>
      <c r="E93" s="34">
        <v>3335966042</v>
      </c>
    </row>
    <row r="94" spans="1:5" ht="18" customHeight="1" x14ac:dyDescent="0.25">
      <c r="A94" s="18" t="str">
        <f>VLOOKUP(B94,'[1]LISTADO ATM'!$A$2:$C$822,3,0)</f>
        <v>SUR</v>
      </c>
      <c r="B94" s="27">
        <v>764</v>
      </c>
      <c r="C94" s="21" t="str">
        <f>VLOOKUP(B94,'[1]LISTADO ATM'!$A$2:$B$822,2,0)</f>
        <v xml:space="preserve">ATM Oficina Elías Piña </v>
      </c>
      <c r="D94" s="35" t="s">
        <v>10</v>
      </c>
      <c r="E94" s="34">
        <v>3335965989</v>
      </c>
    </row>
    <row r="95" spans="1:5" ht="18" customHeight="1" x14ac:dyDescent="0.25">
      <c r="A95" s="18" t="str">
        <f>VLOOKUP(B95,'[1]LISTADO ATM'!$A$2:$C$822,3,0)</f>
        <v>NORTE</v>
      </c>
      <c r="B95" s="27">
        <v>181</v>
      </c>
      <c r="C95" s="21" t="str">
        <f>VLOOKUP(B95,'[1]LISTADO ATM'!$A$2:$B$822,2,0)</f>
        <v xml:space="preserve">ATM Oficina Sabaneta </v>
      </c>
      <c r="D95" s="35" t="s">
        <v>10</v>
      </c>
      <c r="E95" s="34">
        <v>3335965990</v>
      </c>
    </row>
    <row r="96" spans="1:5" ht="18" customHeight="1" x14ac:dyDescent="0.25">
      <c r="A96" s="18" t="str">
        <f>VLOOKUP(B96,'[1]LISTADO ATM'!$A$2:$C$822,3,0)</f>
        <v>ESTE</v>
      </c>
      <c r="B96" s="27">
        <v>630</v>
      </c>
      <c r="C96" s="21" t="str">
        <f>VLOOKUP(B96,'[1]LISTADO ATM'!$A$2:$B$822,2,0)</f>
        <v xml:space="preserve">ATM Oficina Plaza Zaglul (SPM) </v>
      </c>
      <c r="D96" s="35" t="s">
        <v>10</v>
      </c>
      <c r="E96" s="34">
        <v>3335965991</v>
      </c>
    </row>
    <row r="97" spans="1:5" ht="18" customHeight="1" x14ac:dyDescent="0.25">
      <c r="A97" s="18" t="str">
        <f>VLOOKUP(B97,'[1]LISTADO ATM'!$A$2:$C$822,3,0)</f>
        <v>DISTRITO NACIONAL</v>
      </c>
      <c r="B97" s="27">
        <v>949</v>
      </c>
      <c r="C97" s="21" t="str">
        <f>VLOOKUP(B97,'[1]LISTADO ATM'!$A$2:$B$822,2,0)</f>
        <v xml:space="preserve">ATM S/M Bravo San Isidro Coral Mall </v>
      </c>
      <c r="D97" s="35" t="s">
        <v>10</v>
      </c>
      <c r="E97" s="34">
        <v>3335965992</v>
      </c>
    </row>
    <row r="98" spans="1:5" ht="18" customHeight="1" x14ac:dyDescent="0.25">
      <c r="A98" s="18" t="str">
        <f>VLOOKUP(B98,'[1]LISTADO ATM'!$A$2:$C$822,3,0)</f>
        <v>ESTE</v>
      </c>
      <c r="B98" s="27">
        <v>912</v>
      </c>
      <c r="C98" s="21" t="str">
        <f>VLOOKUP(B98,'[1]LISTADO ATM'!$A$2:$B$822,2,0)</f>
        <v xml:space="preserve">ATM Oficina San Pedro II </v>
      </c>
      <c r="D98" s="35" t="s">
        <v>10</v>
      </c>
      <c r="E98" s="34">
        <v>3335965993</v>
      </c>
    </row>
    <row r="99" spans="1:5" ht="18" customHeight="1" x14ac:dyDescent="0.25">
      <c r="A99" s="18" t="str">
        <f>VLOOKUP(B99,'[1]LISTADO ATM'!$A$2:$C$822,3,0)</f>
        <v>NORTE</v>
      </c>
      <c r="B99" s="27">
        <v>965</v>
      </c>
      <c r="C99" s="21" t="str">
        <f>VLOOKUP(B99,'[1]LISTADO ATM'!$A$2:$B$822,2,0)</f>
        <v xml:space="preserve">ATM S/M La Fuente FUN (Santiago) </v>
      </c>
      <c r="D99" s="35" t="s">
        <v>10</v>
      </c>
      <c r="E99" s="34">
        <v>3335966007</v>
      </c>
    </row>
    <row r="100" spans="1:5" ht="18" customHeight="1" x14ac:dyDescent="0.25">
      <c r="A100" s="18" t="str">
        <f>VLOOKUP(B100,'[1]LISTADO ATM'!$A$2:$C$822,3,0)</f>
        <v>ESTE</v>
      </c>
      <c r="B100" s="27">
        <v>158</v>
      </c>
      <c r="C100" s="21" t="str">
        <f>VLOOKUP(B100,'[1]LISTADO ATM'!$A$2:$B$822,2,0)</f>
        <v xml:space="preserve">ATM Oficina Romana Norte </v>
      </c>
      <c r="D100" s="35" t="s">
        <v>10</v>
      </c>
      <c r="E100" s="34">
        <v>3335966014</v>
      </c>
    </row>
    <row r="101" spans="1:5" ht="18" customHeight="1" x14ac:dyDescent="0.25">
      <c r="A101" s="18" t="str">
        <f>VLOOKUP(B101,'[1]LISTADO ATM'!$A$2:$C$822,3,0)</f>
        <v>DISTRITO NACIONAL</v>
      </c>
      <c r="B101" s="27">
        <v>889</v>
      </c>
      <c r="C101" s="21" t="str">
        <f>VLOOKUP(B101,'[1]LISTADO ATM'!$A$2:$B$822,2,0)</f>
        <v>ATM Oficina Plaza Lama Máximo Gómez II</v>
      </c>
      <c r="D101" s="35" t="s">
        <v>10</v>
      </c>
      <c r="E101" s="34">
        <v>3335966021</v>
      </c>
    </row>
    <row r="102" spans="1:5" ht="18" customHeight="1" x14ac:dyDescent="0.25">
      <c r="A102" s="18" t="str">
        <f>VLOOKUP(B102,'[1]LISTADO ATM'!$A$2:$C$822,3,0)</f>
        <v>NORTE</v>
      </c>
      <c r="B102" s="27">
        <v>119</v>
      </c>
      <c r="C102" s="21" t="str">
        <f>VLOOKUP(B102,'[1]LISTADO ATM'!$A$2:$B$822,2,0)</f>
        <v>ATM Oficina La Barranquita</v>
      </c>
      <c r="D102" s="35" t="s">
        <v>10</v>
      </c>
      <c r="E102" s="34">
        <v>3335966061</v>
      </c>
    </row>
    <row r="103" spans="1:5" ht="18" customHeight="1" x14ac:dyDescent="0.25">
      <c r="A103" s="18" t="str">
        <f>VLOOKUP(B103,'[1]LISTADO ATM'!$A$2:$C$822,3,0)</f>
        <v>SUR</v>
      </c>
      <c r="B103" s="27">
        <v>249</v>
      </c>
      <c r="C103" s="21" t="str">
        <f>VLOOKUP(B103,'[1]LISTADO ATM'!$A$2:$B$822,2,0)</f>
        <v xml:space="preserve">ATM Banco Agrícola Neiba </v>
      </c>
      <c r="D103" s="35" t="s">
        <v>10</v>
      </c>
      <c r="E103" s="34">
        <v>3335966064</v>
      </c>
    </row>
    <row r="104" spans="1:5" ht="18" customHeight="1" x14ac:dyDescent="0.25">
      <c r="A104" s="18" t="str">
        <f>VLOOKUP(B104,'[1]LISTADO ATM'!$A$2:$C$822,3,0)</f>
        <v>DISTRITO NACIONAL</v>
      </c>
      <c r="B104" s="27">
        <v>378</v>
      </c>
      <c r="C104" s="21" t="str">
        <f>VLOOKUP(B104,'[1]LISTADO ATM'!$A$2:$B$822,2,0)</f>
        <v>ATM UNP Villa Flores</v>
      </c>
      <c r="D104" s="35" t="s">
        <v>10</v>
      </c>
      <c r="E104" s="34">
        <v>3335966066</v>
      </c>
    </row>
    <row r="105" spans="1:5" ht="18" customHeight="1" x14ac:dyDescent="0.25">
      <c r="A105" s="18" t="str">
        <f>VLOOKUP(B105,'[1]LISTADO ATM'!$A$2:$C$822,3,0)</f>
        <v>DISTRITO NACIONAL</v>
      </c>
      <c r="B105" s="27">
        <v>234</v>
      </c>
      <c r="C105" s="21" t="str">
        <f>VLOOKUP(B105,'[1]LISTADO ATM'!$A$2:$B$822,2,0)</f>
        <v xml:space="preserve">ATM Oficina Boca Chica I </v>
      </c>
      <c r="D105" s="35" t="s">
        <v>10</v>
      </c>
      <c r="E105" s="34">
        <v>3335966043</v>
      </c>
    </row>
    <row r="106" spans="1:5" ht="18" customHeight="1" x14ac:dyDescent="0.25">
      <c r="A106" s="18" t="str">
        <f>VLOOKUP(B106,'[1]LISTADO ATM'!$A$2:$C$822,3,0)</f>
        <v>ESTE</v>
      </c>
      <c r="B106" s="27">
        <v>631</v>
      </c>
      <c r="C106" s="21" t="str">
        <f>VLOOKUP(B106,'[1]LISTADO ATM'!$A$2:$B$822,2,0)</f>
        <v xml:space="preserve">ATM ASOCODEQUI (San Pedro) </v>
      </c>
      <c r="D106" s="35" t="s">
        <v>10</v>
      </c>
      <c r="E106" s="34">
        <v>3335966074</v>
      </c>
    </row>
    <row r="107" spans="1:5" ht="18" customHeight="1" x14ac:dyDescent="0.25">
      <c r="A107" s="18" t="str">
        <f>VLOOKUP(B107,'[1]LISTADO ATM'!$A$2:$C$822,3,0)</f>
        <v>NORTE</v>
      </c>
      <c r="B107" s="27">
        <v>716</v>
      </c>
      <c r="C107" s="21" t="str">
        <f>VLOOKUP(B107,'[1]LISTADO ATM'!$A$2:$B$822,2,0)</f>
        <v xml:space="preserve">ATM Oficina Zona Franca (Santiago) </v>
      </c>
      <c r="D107" s="35" t="s">
        <v>10</v>
      </c>
      <c r="E107" s="34">
        <v>3335966075</v>
      </c>
    </row>
    <row r="108" spans="1:5" ht="18" customHeight="1" x14ac:dyDescent="0.25">
      <c r="A108" s="18" t="str">
        <f>VLOOKUP(B108,'[1]LISTADO ATM'!$A$2:$C$822,3,0)</f>
        <v>NORTE</v>
      </c>
      <c r="B108" s="27">
        <v>991</v>
      </c>
      <c r="C108" s="21" t="str">
        <f>VLOOKUP(B108,'[1]LISTADO ATM'!$A$2:$B$822,2,0)</f>
        <v xml:space="preserve">ATM UNP Las Matas de Santa Cruz </v>
      </c>
      <c r="D108" s="35" t="s">
        <v>10</v>
      </c>
      <c r="E108" s="34">
        <v>3335966078</v>
      </c>
    </row>
    <row r="109" spans="1:5" ht="18" customHeight="1" x14ac:dyDescent="0.25">
      <c r="A109" s="18" t="str">
        <f>VLOOKUP(B109,'[1]LISTADO ATM'!$A$2:$C$822,3,0)</f>
        <v>NORTE</v>
      </c>
      <c r="B109" s="27">
        <v>637</v>
      </c>
      <c r="C109" s="21" t="str">
        <f>VLOOKUP(B109,'[1]LISTADO ATM'!$A$2:$B$822,2,0)</f>
        <v xml:space="preserve">ATM UNP Monción </v>
      </c>
      <c r="D109" s="35" t="s">
        <v>10</v>
      </c>
      <c r="E109" s="34">
        <v>3335966081</v>
      </c>
    </row>
    <row r="110" spans="1:5" ht="18" customHeight="1" x14ac:dyDescent="0.25">
      <c r="A110" s="18" t="str">
        <f>VLOOKUP(B110,'[1]LISTADO ATM'!$A$2:$C$822,3,0)</f>
        <v>NORTE</v>
      </c>
      <c r="B110" s="27">
        <v>808</v>
      </c>
      <c r="C110" s="21" t="str">
        <f>VLOOKUP(B110,'[1]LISTADO ATM'!$A$2:$B$822,2,0)</f>
        <v xml:space="preserve">ATM Oficina Castillo </v>
      </c>
      <c r="D110" s="35" t="s">
        <v>10</v>
      </c>
      <c r="E110" s="34">
        <v>3335966083</v>
      </c>
    </row>
    <row r="111" spans="1:5" ht="18" customHeight="1" x14ac:dyDescent="0.25">
      <c r="A111" s="18" t="str">
        <f>VLOOKUP(B111,'[1]LISTADO ATM'!$A$2:$C$822,3,0)</f>
        <v>DISTRITO NACIONAL</v>
      </c>
      <c r="B111" s="27">
        <v>516</v>
      </c>
      <c r="C111" s="21" t="str">
        <f>VLOOKUP(B111,'[1]LISTADO ATM'!$A$2:$B$822,2,0)</f>
        <v xml:space="preserve">ATM Oficina Gascue </v>
      </c>
      <c r="D111" s="35" t="s">
        <v>10</v>
      </c>
      <c r="E111" s="34">
        <v>3335966084</v>
      </c>
    </row>
    <row r="112" spans="1:5" ht="18" customHeight="1" x14ac:dyDescent="0.25">
      <c r="A112" s="18" t="str">
        <f>VLOOKUP(B112,'[1]LISTADO ATM'!$A$2:$C$822,3,0)</f>
        <v>NORTE</v>
      </c>
      <c r="B112" s="27">
        <v>779</v>
      </c>
      <c r="C112" s="21" t="str">
        <f>VLOOKUP(B112,'[1]LISTADO ATM'!$A$2:$B$822,2,0)</f>
        <v xml:space="preserve">ATM Zona Franca Esperanza I (Mao) </v>
      </c>
      <c r="D112" s="35" t="s">
        <v>10</v>
      </c>
      <c r="E112" s="34">
        <v>3335966085</v>
      </c>
    </row>
    <row r="113" spans="1:5" ht="18" customHeight="1" x14ac:dyDescent="0.25">
      <c r="A113" s="18" t="str">
        <f>VLOOKUP(B113,'[1]LISTADO ATM'!$A$2:$C$822,3,0)</f>
        <v>SUR</v>
      </c>
      <c r="B113" s="27">
        <v>582</v>
      </c>
      <c r="C113" s="21" t="str">
        <f>VLOOKUP(B113,'[1]LISTADO ATM'!$A$2:$B$822,2,0)</f>
        <v>ATM Estación Sabana Yegua</v>
      </c>
      <c r="D113" s="35" t="s">
        <v>10</v>
      </c>
      <c r="E113" s="34">
        <v>3335966086</v>
      </c>
    </row>
    <row r="114" spans="1:5" ht="18" customHeight="1" x14ac:dyDescent="0.25">
      <c r="A114" s="18" t="str">
        <f>VLOOKUP(B114,'[1]LISTADO ATM'!$A$2:$C$822,3,0)</f>
        <v>ESTE</v>
      </c>
      <c r="B114" s="27">
        <v>612</v>
      </c>
      <c r="C114" s="21" t="str">
        <f>VLOOKUP(B114,'[1]LISTADO ATM'!$A$2:$B$822,2,0)</f>
        <v xml:space="preserve">ATM Plaza Orense (La Romana) </v>
      </c>
      <c r="D114" s="35" t="s">
        <v>10</v>
      </c>
      <c r="E114" s="34">
        <v>3335966087</v>
      </c>
    </row>
    <row r="115" spans="1:5" ht="18" customHeight="1" x14ac:dyDescent="0.25">
      <c r="A115" s="18" t="str">
        <f>VLOOKUP(B115,'[1]LISTADO ATM'!$A$2:$C$822,3,0)</f>
        <v>NORTE</v>
      </c>
      <c r="B115" s="27">
        <v>691</v>
      </c>
      <c r="C115" s="21" t="str">
        <f>VLOOKUP(B115,'[1]LISTADO ATM'!$A$2:$B$822,2,0)</f>
        <v>ATM Eco Petroleo Manzanillo</v>
      </c>
      <c r="D115" s="35" t="s">
        <v>10</v>
      </c>
      <c r="E115" s="34">
        <v>3335966089</v>
      </c>
    </row>
    <row r="116" spans="1:5" ht="18" customHeight="1" x14ac:dyDescent="0.25">
      <c r="A116" s="18" t="str">
        <f>VLOOKUP(B116,'[1]LISTADO ATM'!$A$2:$C$822,3,0)</f>
        <v>NORTE</v>
      </c>
      <c r="B116" s="27">
        <v>985</v>
      </c>
      <c r="C116" s="21" t="str">
        <f>VLOOKUP(B116,'[1]LISTADO ATM'!$A$2:$B$822,2,0)</f>
        <v xml:space="preserve">ATM Oficina Dajabón II </v>
      </c>
      <c r="D116" s="35" t="s">
        <v>10</v>
      </c>
      <c r="E116" s="34">
        <v>3335966091</v>
      </c>
    </row>
    <row r="117" spans="1:5" ht="18" customHeight="1" x14ac:dyDescent="0.25">
      <c r="A117" s="18" t="str">
        <f>VLOOKUP(B117,'[1]LISTADO ATM'!$A$2:$C$822,3,0)</f>
        <v>ESTE</v>
      </c>
      <c r="B117" s="27">
        <v>776</v>
      </c>
      <c r="C117" s="21" t="str">
        <f>VLOOKUP(B117,'[1]LISTADO ATM'!$A$2:$B$822,2,0)</f>
        <v xml:space="preserve">ATM Oficina Monte Plata </v>
      </c>
      <c r="D117" s="35" t="s">
        <v>10</v>
      </c>
      <c r="E117" s="34">
        <v>3335966092</v>
      </c>
    </row>
    <row r="118" spans="1:5" ht="18" customHeight="1" x14ac:dyDescent="0.25">
      <c r="A118" s="18" t="str">
        <f>VLOOKUP(B118,'[1]LISTADO ATM'!$A$2:$C$822,3,0)</f>
        <v>ESTE</v>
      </c>
      <c r="B118" s="27">
        <v>294</v>
      </c>
      <c r="C118" s="21" t="str">
        <f>VLOOKUP(B118,'[1]LISTADO ATM'!$A$2:$B$822,2,0)</f>
        <v xml:space="preserve">ATM Plaza Zaglul San Pedro II </v>
      </c>
      <c r="D118" s="35" t="s">
        <v>10</v>
      </c>
      <c r="E118" s="34">
        <v>3335966065</v>
      </c>
    </row>
    <row r="119" spans="1:5" ht="18" customHeight="1" thickBot="1" x14ac:dyDescent="0.3">
      <c r="A119" s="18" t="str">
        <f>VLOOKUP(B119,'[1]LISTADO ATM'!$A$2:$C$822,3,0)</f>
        <v>DISTRITO NACIONAL</v>
      </c>
      <c r="B119" s="27">
        <v>617</v>
      </c>
      <c r="C119" s="21" t="str">
        <f>VLOOKUP(B119,'[1]LISTADO ATM'!$A$2:$B$822,2,0)</f>
        <v xml:space="preserve">ATM Guardia Presidencial </v>
      </c>
      <c r="D119" s="35" t="s">
        <v>10</v>
      </c>
      <c r="E119" s="34">
        <v>3335965898</v>
      </c>
    </row>
    <row r="120" spans="1:5" ht="18.75" thickBot="1" x14ac:dyDescent="0.3">
      <c r="A120" s="22"/>
      <c r="B120" s="39">
        <f>COUNT(B59:B119)</f>
        <v>61</v>
      </c>
      <c r="C120" s="12"/>
      <c r="D120" s="12"/>
      <c r="E120" s="12"/>
    </row>
    <row r="121" spans="1:5" ht="15.75" thickBot="1" x14ac:dyDescent="0.3">
      <c r="B121" s="29"/>
      <c r="E121" s="5"/>
    </row>
    <row r="122" spans="1:5" ht="18.75" thickBot="1" x14ac:dyDescent="0.3">
      <c r="A122" s="54" t="s">
        <v>10</v>
      </c>
      <c r="B122" s="55"/>
      <c r="C122" s="55"/>
      <c r="D122" s="55"/>
      <c r="E122" s="56"/>
    </row>
    <row r="123" spans="1:5" ht="18" x14ac:dyDescent="0.25">
      <c r="A123" s="2" t="s">
        <v>5</v>
      </c>
      <c r="B123" s="10" t="s">
        <v>6</v>
      </c>
      <c r="C123" s="2" t="s">
        <v>7</v>
      </c>
      <c r="D123" s="2" t="s">
        <v>8</v>
      </c>
      <c r="E123" s="10" t="s">
        <v>9</v>
      </c>
    </row>
    <row r="124" spans="1:5" ht="17.25" customHeight="1" x14ac:dyDescent="0.25">
      <c r="A124" s="18" t="str">
        <f>VLOOKUP(B124,'[1]LISTADO ATM'!$A$2:$C$822,3,0)</f>
        <v>DISTRITO NACIONAL</v>
      </c>
      <c r="B124" s="26">
        <v>578</v>
      </c>
      <c r="C124" s="21" t="str">
        <f>VLOOKUP(B124,'[1]LISTADO ATM'!$A$2:$B$822,2,0)</f>
        <v xml:space="preserve">ATM Procuraduría General de la República </v>
      </c>
      <c r="D124" s="18" t="s">
        <v>17</v>
      </c>
      <c r="E124" s="34">
        <v>3335965451</v>
      </c>
    </row>
    <row r="125" spans="1:5" ht="17.25" customHeight="1" x14ac:dyDescent="0.25">
      <c r="A125" s="18" t="str">
        <f>VLOOKUP(B125,'[1]LISTADO ATM'!$A$2:$C$822,3,0)</f>
        <v>DISTRITO NACIONAL</v>
      </c>
      <c r="B125" s="26">
        <v>611</v>
      </c>
      <c r="C125" s="21" t="str">
        <f>VLOOKUP(B125,'[1]LISTADO ATM'!$A$2:$B$822,2,0)</f>
        <v xml:space="preserve">ATM DGII Sede Central </v>
      </c>
      <c r="D125" s="18" t="s">
        <v>17</v>
      </c>
      <c r="E125" s="34">
        <v>3335965452</v>
      </c>
    </row>
    <row r="126" spans="1:5" ht="17.25" customHeight="1" x14ac:dyDescent="0.25">
      <c r="A126" s="18" t="str">
        <f>VLOOKUP(B126,'[1]LISTADO ATM'!$A$2:$C$822,3,0)</f>
        <v>DISTRITO NACIONAL</v>
      </c>
      <c r="B126" s="26">
        <v>676</v>
      </c>
      <c r="C126" s="21" t="str">
        <f>VLOOKUP(B126,'[1]LISTADO ATM'!$A$2:$B$822,2,0)</f>
        <v>ATM S/M Bravo Colina Del Oeste</v>
      </c>
      <c r="D126" s="18" t="s">
        <v>17</v>
      </c>
      <c r="E126" s="34">
        <v>3335965885</v>
      </c>
    </row>
    <row r="127" spans="1:5" ht="17.25" customHeight="1" x14ac:dyDescent="0.25">
      <c r="A127" s="18" t="str">
        <f>VLOOKUP(B127,'[1]LISTADO ATM'!$A$2:$C$822,3,0)</f>
        <v>DISTRITO NACIONAL</v>
      </c>
      <c r="B127" s="26">
        <v>347</v>
      </c>
      <c r="C127" s="21" t="str">
        <f>VLOOKUP(B127,'[1]LISTADO ATM'!$A$2:$B$822,2,0)</f>
        <v>ATM Patio de Colombia</v>
      </c>
      <c r="D127" s="18" t="s">
        <v>17</v>
      </c>
      <c r="E127" s="34">
        <v>3335965893</v>
      </c>
    </row>
    <row r="128" spans="1:5" ht="17.25" customHeight="1" x14ac:dyDescent="0.25">
      <c r="A128" s="18" t="str">
        <f>VLOOKUP(B128,'[1]LISTADO ATM'!$A$2:$C$822,3,0)</f>
        <v>DISTRITO NACIONAL</v>
      </c>
      <c r="B128" s="26">
        <v>567</v>
      </c>
      <c r="C128" s="21" t="str">
        <f>VLOOKUP(B128,'[1]LISTADO ATM'!$A$2:$B$822,2,0)</f>
        <v xml:space="preserve">ATM Oficina Máximo Gómez </v>
      </c>
      <c r="D128" s="18" t="s">
        <v>17</v>
      </c>
      <c r="E128" s="34">
        <v>3335965895</v>
      </c>
    </row>
    <row r="129" spans="1:5" ht="17.25" customHeight="1" x14ac:dyDescent="0.25">
      <c r="A129" s="18" t="str">
        <f>VLOOKUP(B129,'[1]LISTADO ATM'!$A$2:$C$822,3,0)</f>
        <v>DISTRITO NACIONAL</v>
      </c>
      <c r="B129" s="26">
        <v>879</v>
      </c>
      <c r="C129" s="21" t="str">
        <f>VLOOKUP(B129,'[1]LISTADO ATM'!$A$2:$B$822,2,0)</f>
        <v xml:space="preserve">ATM Plaza Metropolitana </v>
      </c>
      <c r="D129" s="18" t="s">
        <v>17</v>
      </c>
      <c r="E129" s="34">
        <v>3335965897</v>
      </c>
    </row>
    <row r="130" spans="1:5" ht="17.25" customHeight="1" x14ac:dyDescent="0.25">
      <c r="A130" s="18" t="str">
        <f>VLOOKUP(B130,'[1]LISTADO ATM'!$A$2:$C$822,3,0)</f>
        <v>NORTE</v>
      </c>
      <c r="B130" s="26">
        <v>942</v>
      </c>
      <c r="C130" s="21" t="str">
        <f>VLOOKUP(B130,'[1]LISTADO ATM'!$A$2:$B$822,2,0)</f>
        <v xml:space="preserve">ATM Estación Texaco La Vega </v>
      </c>
      <c r="D130" s="18" t="s">
        <v>17</v>
      </c>
      <c r="E130" s="34">
        <v>3335965907</v>
      </c>
    </row>
    <row r="131" spans="1:5" ht="17.25" customHeight="1" x14ac:dyDescent="0.25">
      <c r="A131" s="18" t="str">
        <f>VLOOKUP(B131,'[1]LISTADO ATM'!$A$2:$C$822,3,0)</f>
        <v>DISTRITO NACIONAL</v>
      </c>
      <c r="B131" s="26">
        <v>821</v>
      </c>
      <c r="C131" s="21" t="str">
        <f>VLOOKUP(B131,'[1]LISTADO ATM'!$A$2:$B$822,2,0)</f>
        <v xml:space="preserve">ATM S/M Bravo Churchill </v>
      </c>
      <c r="D131" s="18" t="s">
        <v>17</v>
      </c>
      <c r="E131" s="34">
        <v>3335965927</v>
      </c>
    </row>
    <row r="132" spans="1:5" ht="17.25" customHeight="1" x14ac:dyDescent="0.25">
      <c r="A132" s="18" t="str">
        <f>VLOOKUP(B132,'[1]LISTADO ATM'!$A$2:$C$822,3,0)</f>
        <v>DISTRITO NACIONAL</v>
      </c>
      <c r="B132" s="26">
        <v>572</v>
      </c>
      <c r="C132" s="21" t="str">
        <f>VLOOKUP(B132,'[1]LISTADO ATM'!$A$2:$B$822,2,0)</f>
        <v xml:space="preserve">ATM Olé Ovando </v>
      </c>
      <c r="D132" s="18" t="s">
        <v>17</v>
      </c>
      <c r="E132" s="34">
        <v>3335965933</v>
      </c>
    </row>
    <row r="133" spans="1:5" ht="17.25" customHeight="1" x14ac:dyDescent="0.25">
      <c r="A133" s="18" t="str">
        <f>VLOOKUP(B133,'[1]LISTADO ATM'!$A$2:$C$822,3,0)</f>
        <v>DISTRITO NACIONAL</v>
      </c>
      <c r="B133" s="26">
        <v>406</v>
      </c>
      <c r="C133" s="21" t="str">
        <f>VLOOKUP(B133,'[1]LISTADO ATM'!$A$2:$B$822,2,0)</f>
        <v xml:space="preserve">ATM UNP Plaza Lama Máximo Gómez </v>
      </c>
      <c r="D133" s="18" t="s">
        <v>17</v>
      </c>
      <c r="E133" s="34">
        <v>3335965965</v>
      </c>
    </row>
    <row r="134" spans="1:5" ht="17.25" customHeight="1" x14ac:dyDescent="0.25">
      <c r="A134" s="18" t="str">
        <f>VLOOKUP(B134,'[1]LISTADO ATM'!$A$2:$C$822,3,0)</f>
        <v>DISTRITO NACIONAL</v>
      </c>
      <c r="B134" s="26">
        <v>39</v>
      </c>
      <c r="C134" s="21" t="str">
        <f>VLOOKUP(B134,'[1]LISTADO ATM'!$A$2:$B$822,2,0)</f>
        <v xml:space="preserve">ATM Oficina Ovando </v>
      </c>
      <c r="D134" s="18" t="s">
        <v>17</v>
      </c>
      <c r="E134" s="34">
        <v>3335965808</v>
      </c>
    </row>
    <row r="135" spans="1:5" ht="17.25" customHeight="1" x14ac:dyDescent="0.25">
      <c r="A135" s="18" t="str">
        <f>VLOOKUP(B135,'[1]LISTADO ATM'!$A$2:$C$822,3,0)</f>
        <v>ESTE</v>
      </c>
      <c r="B135" s="26">
        <v>293</v>
      </c>
      <c r="C135" s="21" t="str">
        <f>VLOOKUP(B135,'[1]LISTADO ATM'!$A$2:$B$822,2,0)</f>
        <v xml:space="preserve">ATM S/M Nueva Visión (San Pedro) </v>
      </c>
      <c r="D135" s="18" t="s">
        <v>17</v>
      </c>
      <c r="E135" s="34">
        <v>3335965994</v>
      </c>
    </row>
    <row r="136" spans="1:5" ht="17.25" customHeight="1" x14ac:dyDescent="0.25">
      <c r="A136" s="18" t="str">
        <f>VLOOKUP(B136,'[1]LISTADO ATM'!$A$2:$C$822,3,0)</f>
        <v>DISTRITO NACIONAL</v>
      </c>
      <c r="B136" s="26">
        <v>231</v>
      </c>
      <c r="C136" s="21" t="str">
        <f>VLOOKUP(B136,'[1]LISTADO ATM'!$A$2:$B$822,2,0)</f>
        <v xml:space="preserve">ATM Oficina Zona Oriental </v>
      </c>
      <c r="D136" s="18" t="s">
        <v>17</v>
      </c>
      <c r="E136" s="34">
        <v>3335965998</v>
      </c>
    </row>
    <row r="137" spans="1:5" ht="17.25" customHeight="1" x14ac:dyDescent="0.25">
      <c r="A137" s="18" t="str">
        <f>VLOOKUP(B137,'[1]LISTADO ATM'!$A$2:$C$822,3,0)</f>
        <v>ESTE</v>
      </c>
      <c r="B137" s="26">
        <v>368</v>
      </c>
      <c r="C137" s="21" t="str">
        <f>VLOOKUP(B137,'[1]LISTADO ATM'!$A$2:$B$822,2,0)</f>
        <v>ATM Ayuntamiento Peralvillo</v>
      </c>
      <c r="D137" s="18" t="s">
        <v>17</v>
      </c>
      <c r="E137" s="34">
        <v>3335965999</v>
      </c>
    </row>
    <row r="138" spans="1:5" ht="17.25" customHeight="1" x14ac:dyDescent="0.25">
      <c r="A138" s="18" t="str">
        <f>VLOOKUP(B138,'[1]LISTADO ATM'!$A$2:$C$822,3,0)</f>
        <v>DISTRITO NACIONAL</v>
      </c>
      <c r="B138" s="26">
        <v>539</v>
      </c>
      <c r="C138" s="21" t="str">
        <f>VLOOKUP(B138,'[1]LISTADO ATM'!$A$2:$B$822,2,0)</f>
        <v>ATM S/M La Cadena Los Proceres</v>
      </c>
      <c r="D138" s="18" t="s">
        <v>17</v>
      </c>
      <c r="E138" s="34">
        <v>3335966000</v>
      </c>
    </row>
    <row r="139" spans="1:5" ht="17.25" customHeight="1" x14ac:dyDescent="0.25">
      <c r="A139" s="18" t="str">
        <f>VLOOKUP(B139,'[1]LISTADO ATM'!$A$2:$C$822,3,0)</f>
        <v>DISTRITO NACIONAL</v>
      </c>
      <c r="B139" s="26">
        <v>911</v>
      </c>
      <c r="C139" s="21" t="str">
        <f>VLOOKUP(B139,'[1]LISTADO ATM'!$A$2:$B$822,2,0)</f>
        <v xml:space="preserve">ATM Oficina Venezuela II </v>
      </c>
      <c r="D139" s="18" t="s">
        <v>17</v>
      </c>
      <c r="E139" s="34">
        <v>3335966002</v>
      </c>
    </row>
    <row r="140" spans="1:5" ht="17.25" customHeight="1" x14ac:dyDescent="0.25">
      <c r="A140" s="18" t="str">
        <f>VLOOKUP(B140,'[1]LISTADO ATM'!$A$2:$C$822,3,0)</f>
        <v>DISTRITO NACIONAL</v>
      </c>
      <c r="B140" s="26">
        <v>267</v>
      </c>
      <c r="C140" s="21" t="str">
        <f>VLOOKUP(B140,'[1]LISTADO ATM'!$A$2:$B$822,2,0)</f>
        <v xml:space="preserve">ATM Centro de Caja México </v>
      </c>
      <c r="D140" s="18" t="s">
        <v>17</v>
      </c>
      <c r="E140" s="34">
        <v>3335966016</v>
      </c>
    </row>
    <row r="141" spans="1:5" ht="17.25" customHeight="1" x14ac:dyDescent="0.25">
      <c r="A141" s="18" t="str">
        <f>VLOOKUP(B141,'[1]LISTADO ATM'!$A$2:$C$822,3,0)</f>
        <v>DISTRITO NACIONAL</v>
      </c>
      <c r="B141" s="26">
        <v>300</v>
      </c>
      <c r="C141" s="21" t="str">
        <f>VLOOKUP(B141,'[1]LISTADO ATM'!$A$2:$B$822,2,0)</f>
        <v xml:space="preserve">ATM S/M Aprezio Los Guaricanos </v>
      </c>
      <c r="D141" s="18" t="s">
        <v>17</v>
      </c>
      <c r="E141" s="34">
        <v>3335966018</v>
      </c>
    </row>
    <row r="142" spans="1:5" ht="17.25" customHeight="1" x14ac:dyDescent="0.25">
      <c r="A142" s="18" t="str">
        <f>VLOOKUP(B142,'[1]LISTADO ATM'!$A$2:$C$822,3,0)</f>
        <v>NORTE</v>
      </c>
      <c r="B142" s="26">
        <v>383</v>
      </c>
      <c r="C142" s="21" t="str">
        <f>VLOOKUP(B142,'[1]LISTADO ATM'!$A$2:$B$822,2,0)</f>
        <v>ATM S/M Daniel (Dajabón)</v>
      </c>
      <c r="D142" s="18" t="s">
        <v>17</v>
      </c>
      <c r="E142" s="34">
        <v>3335966039</v>
      </c>
    </row>
    <row r="143" spans="1:5" ht="17.25" customHeight="1" x14ac:dyDescent="0.25">
      <c r="A143" s="18" t="str">
        <f>VLOOKUP(B143,'[1]LISTADO ATM'!$A$2:$C$822,3,0)</f>
        <v>NORTE</v>
      </c>
      <c r="B143" s="26">
        <v>73</v>
      </c>
      <c r="C143" s="21" t="str">
        <f>VLOOKUP(B143,'[1]LISTADO ATM'!$A$2:$B$822,2,0)</f>
        <v xml:space="preserve">ATM Oficina Playa Dorada </v>
      </c>
      <c r="D143" s="18" t="s">
        <v>17</v>
      </c>
      <c r="E143" s="34">
        <v>3335965995</v>
      </c>
    </row>
    <row r="144" spans="1:5" ht="17.25" customHeight="1" x14ac:dyDescent="0.25">
      <c r="A144" s="18" t="str">
        <f>VLOOKUP(B144,'[1]LISTADO ATM'!$A$2:$C$822,3,0)</f>
        <v>DISTRITO NACIONAL</v>
      </c>
      <c r="B144" s="26">
        <v>194</v>
      </c>
      <c r="C144" s="21" t="str">
        <f>VLOOKUP(B144,'[1]LISTADO ATM'!$A$2:$B$822,2,0)</f>
        <v xml:space="preserve">ATM UNP Pantoja </v>
      </c>
      <c r="D144" s="18" t="s">
        <v>17</v>
      </c>
      <c r="E144" s="34">
        <v>3335966063</v>
      </c>
    </row>
    <row r="145" spans="1:5" ht="17.25" customHeight="1" x14ac:dyDescent="0.25">
      <c r="A145" s="18" t="str">
        <f>VLOOKUP(B145,'[1]LISTADO ATM'!$A$2:$C$822,3,0)</f>
        <v>NORTE</v>
      </c>
      <c r="B145" s="26">
        <v>395</v>
      </c>
      <c r="C145" s="21" t="str">
        <f>VLOOKUP(B145,'[1]LISTADO ATM'!$A$2:$B$822,2,0)</f>
        <v xml:space="preserve">ATM UNP Sabana Iglesia </v>
      </c>
      <c r="D145" s="18" t="s">
        <v>17</v>
      </c>
      <c r="E145" s="34">
        <v>3335966067</v>
      </c>
    </row>
    <row r="146" spans="1:5" ht="17.25" customHeight="1" x14ac:dyDescent="0.25">
      <c r="A146" s="18" t="str">
        <f>VLOOKUP(B146,'[1]LISTADO ATM'!$A$2:$C$822,3,0)</f>
        <v>SUR</v>
      </c>
      <c r="B146" s="26">
        <v>962</v>
      </c>
      <c r="C146" s="21" t="str">
        <f>VLOOKUP(B146,'[1]LISTADO ATM'!$A$2:$B$822,2,0)</f>
        <v xml:space="preserve">ATM Oficina Villa Ofelia II (San Juan) </v>
      </c>
      <c r="D146" s="18" t="s">
        <v>17</v>
      </c>
      <c r="E146" s="34">
        <v>3335966073</v>
      </c>
    </row>
    <row r="147" spans="1:5" ht="17.25" customHeight="1" x14ac:dyDescent="0.25">
      <c r="A147" s="18" t="str">
        <f>VLOOKUP(B147,'[1]LISTADO ATM'!$A$2:$C$822,3,0)</f>
        <v>ESTE</v>
      </c>
      <c r="B147" s="26">
        <v>673</v>
      </c>
      <c r="C147" s="21" t="str">
        <f>VLOOKUP(B147,'[1]LISTADO ATM'!$A$2:$B$822,2,0)</f>
        <v>ATM Clínica Dr. Cruz Jiminián</v>
      </c>
      <c r="D147" s="18" t="s">
        <v>17</v>
      </c>
      <c r="E147" s="34">
        <v>3335966080</v>
      </c>
    </row>
    <row r="148" spans="1:5" ht="17.25" customHeight="1" x14ac:dyDescent="0.25">
      <c r="A148" s="18" t="str">
        <f>VLOOKUP(B148,'[1]LISTADO ATM'!$A$2:$C$822,3,0)</f>
        <v>NORTE</v>
      </c>
      <c r="B148" s="26">
        <v>454</v>
      </c>
      <c r="C148" s="21" t="str">
        <f>VLOOKUP(B148,'[1]LISTADO ATM'!$A$2:$B$822,2,0)</f>
        <v>ATM Partido Dajabón</v>
      </c>
      <c r="D148" s="18" t="s">
        <v>17</v>
      </c>
      <c r="E148" s="34">
        <v>3335966082</v>
      </c>
    </row>
    <row r="149" spans="1:5" ht="17.25" customHeight="1" x14ac:dyDescent="0.25">
      <c r="A149" s="18" t="str">
        <f>VLOOKUP(B149,'[1]LISTADO ATM'!$A$2:$C$822,3,0)</f>
        <v>NORTE</v>
      </c>
      <c r="B149" s="26">
        <v>500</v>
      </c>
      <c r="C149" s="21" t="str">
        <f>VLOOKUP(B149,'[1]LISTADO ATM'!$A$2:$B$822,2,0)</f>
        <v xml:space="preserve">ATM UNP Cutupú </v>
      </c>
      <c r="D149" s="18" t="s">
        <v>17</v>
      </c>
      <c r="E149" s="34">
        <v>3335966088</v>
      </c>
    </row>
    <row r="150" spans="1:5" ht="17.25" customHeight="1" x14ac:dyDescent="0.25">
      <c r="A150" s="18" t="str">
        <f>VLOOKUP(B150,'[1]LISTADO ATM'!$A$2:$C$822,3,0)</f>
        <v>DISTRITO NACIONAL</v>
      </c>
      <c r="B150" s="26">
        <v>407</v>
      </c>
      <c r="C150" s="21" t="str">
        <f>VLOOKUP(B150,'[1]LISTADO ATM'!$A$2:$B$822,2,0)</f>
        <v xml:space="preserve">ATM Multicentro La Sirena Villa Mella </v>
      </c>
      <c r="D150" s="18" t="s">
        <v>17</v>
      </c>
      <c r="E150" s="34">
        <v>3335966090</v>
      </c>
    </row>
    <row r="151" spans="1:5" ht="17.25" customHeight="1" thickBot="1" x14ac:dyDescent="0.3">
      <c r="A151" s="18" t="str">
        <f>VLOOKUP(B151,'[1]LISTADO ATM'!$A$2:$C$822,3,0)</f>
        <v>NORTE</v>
      </c>
      <c r="B151" s="26">
        <v>894</v>
      </c>
      <c r="C151" s="21" t="str">
        <f>VLOOKUP(B151,'[1]LISTADO ATM'!$A$2:$B$822,2,0)</f>
        <v>ATM Eco Petroleo Estero Hondo</v>
      </c>
      <c r="D151" s="18" t="s">
        <v>17</v>
      </c>
      <c r="E151" s="34">
        <v>3335966093</v>
      </c>
    </row>
    <row r="152" spans="1:5" ht="18.75" thickBot="1" x14ac:dyDescent="0.3">
      <c r="A152" s="22" t="s">
        <v>11</v>
      </c>
      <c r="B152" s="39">
        <f>COUNT(B124:B151)</f>
        <v>28</v>
      </c>
      <c r="C152" s="12"/>
      <c r="D152" s="12"/>
      <c r="E152" s="12"/>
    </row>
    <row r="153" spans="1:5" ht="15.75" thickBot="1" x14ac:dyDescent="0.3">
      <c r="B153" s="29"/>
      <c r="E153" s="5"/>
    </row>
    <row r="154" spans="1:5" ht="18" x14ac:dyDescent="0.25">
      <c r="A154" s="61" t="s">
        <v>17</v>
      </c>
      <c r="B154" s="62"/>
      <c r="C154" s="62"/>
      <c r="D154" s="62"/>
      <c r="E154" s="63"/>
    </row>
    <row r="155" spans="1:5" ht="18" x14ac:dyDescent="0.25">
      <c r="A155" s="2" t="s">
        <v>5</v>
      </c>
      <c r="B155" s="10" t="s">
        <v>6</v>
      </c>
      <c r="C155" s="4" t="s">
        <v>7</v>
      </c>
      <c r="D155" s="14" t="s">
        <v>8</v>
      </c>
      <c r="E155" s="10" t="s">
        <v>9</v>
      </c>
    </row>
    <row r="156" spans="1:5" ht="18" customHeight="1" x14ac:dyDescent="0.25">
      <c r="A156" s="15" t="str">
        <f>VLOOKUP(B156,'[1]LISTADO ATM'!$A$2:$C$822,3,0)</f>
        <v>ESTE</v>
      </c>
      <c r="B156" s="26">
        <v>353</v>
      </c>
      <c r="C156" s="21" t="str">
        <f>VLOOKUP(B156,'[1]LISTADO ATM'!$A$2:$B$822,2,0)</f>
        <v xml:space="preserve">ATM Estación Boulevard Juan Dolio </v>
      </c>
      <c r="D156" s="38" t="s">
        <v>22</v>
      </c>
      <c r="E156" s="34">
        <v>3335965920</v>
      </c>
    </row>
    <row r="157" spans="1:5" ht="18" customHeight="1" x14ac:dyDescent="0.25">
      <c r="A157" s="15" t="str">
        <f>VLOOKUP(B157,'[1]LISTADO ATM'!$A$2:$C$822,3,0)</f>
        <v>NORTE</v>
      </c>
      <c r="B157" s="26">
        <v>956</v>
      </c>
      <c r="C157" s="21" t="str">
        <f>VLOOKUP(B157,'[1]LISTADO ATM'!$A$2:$B$822,2,0)</f>
        <v xml:space="preserve">ATM Autoservicio El Jaya (SFM) </v>
      </c>
      <c r="D157" s="38" t="s">
        <v>22</v>
      </c>
      <c r="E157" s="34">
        <v>3335965934</v>
      </c>
    </row>
    <row r="158" spans="1:5" ht="18" customHeight="1" x14ac:dyDescent="0.25">
      <c r="A158" s="15" t="str">
        <f>VLOOKUP(B158,'[1]LISTADO ATM'!$A$2:$C$822,3,0)</f>
        <v>NORTE</v>
      </c>
      <c r="B158" s="26">
        <v>380</v>
      </c>
      <c r="C158" s="21" t="str">
        <f>VLOOKUP(B158,'[1]LISTADO ATM'!$A$2:$B$822,2,0)</f>
        <v xml:space="preserve">ATM Oficina Navarrete </v>
      </c>
      <c r="D158" s="38" t="s">
        <v>22</v>
      </c>
      <c r="E158" s="34">
        <v>3335965943</v>
      </c>
    </row>
    <row r="159" spans="1:5" ht="18" customHeight="1" x14ac:dyDescent="0.25">
      <c r="A159" s="15" t="str">
        <f>VLOOKUP(B159,'[1]LISTADO ATM'!$A$2:$C$822,3,0)</f>
        <v>NORTE</v>
      </c>
      <c r="B159" s="26">
        <v>256</v>
      </c>
      <c r="C159" s="21" t="str">
        <f>VLOOKUP(B159,'[1]LISTADO ATM'!$A$2:$B$822,2,0)</f>
        <v xml:space="preserve">ATM Oficina Licey Al Medio </v>
      </c>
      <c r="D159" s="38" t="s">
        <v>22</v>
      </c>
      <c r="E159" s="34">
        <v>3335965840</v>
      </c>
    </row>
    <row r="160" spans="1:5" ht="18" customHeight="1" x14ac:dyDescent="0.25">
      <c r="A160" s="15" t="str">
        <f>VLOOKUP(B160,'[1]LISTADO ATM'!$A$2:$C$822,3,0)</f>
        <v>NORTE</v>
      </c>
      <c r="B160" s="26">
        <v>97</v>
      </c>
      <c r="C160" s="21" t="str">
        <f>VLOOKUP(B160,'[1]LISTADO ATM'!$A$2:$B$822,2,0)</f>
        <v xml:space="preserve">ATM Oficina Villa Riva </v>
      </c>
      <c r="D160" s="27" t="s">
        <v>22</v>
      </c>
      <c r="E160" s="34">
        <v>3335966011</v>
      </c>
    </row>
    <row r="161" spans="1:5" ht="18" customHeight="1" x14ac:dyDescent="0.25">
      <c r="A161" s="15" t="str">
        <f>VLOOKUP(B161,'[1]LISTADO ATM'!$A$2:$C$822,3,0)</f>
        <v>ESTE</v>
      </c>
      <c r="B161" s="26">
        <v>117</v>
      </c>
      <c r="C161" s="21" t="str">
        <f>VLOOKUP(B161,'[1]LISTADO ATM'!$A$2:$B$822,2,0)</f>
        <v xml:space="preserve">ATM Oficina El Seybo </v>
      </c>
      <c r="D161" s="27" t="s">
        <v>22</v>
      </c>
      <c r="E161" s="34">
        <v>3335966027</v>
      </c>
    </row>
    <row r="162" spans="1:5" ht="18" customHeight="1" x14ac:dyDescent="0.25">
      <c r="A162" s="15" t="str">
        <f>VLOOKUP(B162,'[1]LISTADO ATM'!$A$2:$C$822,3,0)</f>
        <v>NORTE</v>
      </c>
      <c r="B162" s="26">
        <v>388</v>
      </c>
      <c r="C162" s="21" t="str">
        <f>VLOOKUP(B162,'[1]LISTADO ATM'!$A$2:$B$822,2,0)</f>
        <v xml:space="preserve">ATM Multicentro La Sirena Puerto Plata </v>
      </c>
      <c r="D162" s="38" t="s">
        <v>22</v>
      </c>
      <c r="E162" s="34">
        <v>3335966069</v>
      </c>
    </row>
    <row r="163" spans="1:5" ht="18" customHeight="1" x14ac:dyDescent="0.25">
      <c r="A163" s="15" t="str">
        <f>VLOOKUP(B163,'[1]LISTADO ATM'!$A$2:$C$822,3,0)</f>
        <v>DISTRITO NACIONAL</v>
      </c>
      <c r="B163" s="26">
        <v>85</v>
      </c>
      <c r="C163" s="21" t="str">
        <f>VLOOKUP(B163,'[1]LISTADO ATM'!$A$2:$B$822,2,0)</f>
        <v xml:space="preserve">ATM Oficina San Isidro (Fuerza Aérea) </v>
      </c>
      <c r="D163" s="38" t="s">
        <v>22</v>
      </c>
      <c r="E163" s="34">
        <v>3335966094</v>
      </c>
    </row>
    <row r="164" spans="1:5" ht="18" customHeight="1" x14ac:dyDescent="0.25">
      <c r="A164" s="15" t="str">
        <f>VLOOKUP(B164,'[1]LISTADO ATM'!$A$2:$C$822,3,0)</f>
        <v>NORTE</v>
      </c>
      <c r="B164" s="26">
        <v>877</v>
      </c>
      <c r="C164" s="21" t="str">
        <f>VLOOKUP(B164,'[1]LISTADO ATM'!$A$2:$B$822,2,0)</f>
        <v xml:space="preserve">ATM Estación Los Samanes (Ranchito, La Vega) </v>
      </c>
      <c r="D164" s="38" t="s">
        <v>22</v>
      </c>
      <c r="E164" s="34">
        <v>3335966096</v>
      </c>
    </row>
    <row r="165" spans="1:5" ht="18" customHeight="1" thickBot="1" x14ac:dyDescent="0.3">
      <c r="A165" s="15" t="str">
        <f>VLOOKUP(B165,'[1]LISTADO ATM'!$A$2:$C$822,3,0)</f>
        <v>DISTRITO NACIONAL</v>
      </c>
      <c r="B165" s="26">
        <v>628</v>
      </c>
      <c r="C165" s="21" t="str">
        <f>VLOOKUP(B165,'[1]LISTADO ATM'!$A$2:$B$822,2,0)</f>
        <v xml:space="preserve">ATM Autobanco San Isidro </v>
      </c>
      <c r="D165" s="38" t="s">
        <v>22</v>
      </c>
      <c r="E165" s="34">
        <v>3335966097</v>
      </c>
    </row>
    <row r="166" spans="1:5" ht="18" customHeight="1" thickBot="1" x14ac:dyDescent="0.3">
      <c r="A166" s="22" t="s">
        <v>11</v>
      </c>
      <c r="B166" s="39">
        <f>COUNT(B156:B165)</f>
        <v>10</v>
      </c>
      <c r="C166" s="12"/>
      <c r="D166" s="12"/>
      <c r="E166" s="12"/>
    </row>
    <row r="167" spans="1:5" ht="15.75" thickBot="1" x14ac:dyDescent="0.3">
      <c r="B167" s="29"/>
      <c r="E167" s="5"/>
    </row>
    <row r="168" spans="1:5" ht="18.75" thickBot="1" x14ac:dyDescent="0.3">
      <c r="A168" s="59" t="s">
        <v>12</v>
      </c>
      <c r="B168" s="60"/>
      <c r="C168" t="s">
        <v>16</v>
      </c>
      <c r="D168" s="5"/>
      <c r="E168" s="5"/>
    </row>
    <row r="169" spans="1:5" ht="18.75" thickBot="1" x14ac:dyDescent="0.3">
      <c r="A169" s="24">
        <f>+B120+B152+B166</f>
        <v>99</v>
      </c>
      <c r="B169" s="30"/>
    </row>
    <row r="170" spans="1:5" ht="15.75" thickBot="1" x14ac:dyDescent="0.3">
      <c r="B170" s="29"/>
      <c r="E170" s="5"/>
    </row>
    <row r="171" spans="1:5" ht="18.75" thickBot="1" x14ac:dyDescent="0.3">
      <c r="A171" s="54" t="s">
        <v>14</v>
      </c>
      <c r="B171" s="55"/>
      <c r="C171" s="55"/>
      <c r="D171" s="55"/>
      <c r="E171" s="56"/>
    </row>
    <row r="172" spans="1:5" ht="18" x14ac:dyDescent="0.25">
      <c r="A172" s="6" t="s">
        <v>5</v>
      </c>
      <c r="B172" s="10" t="s">
        <v>6</v>
      </c>
      <c r="C172" s="4" t="s">
        <v>7</v>
      </c>
      <c r="D172" s="57" t="s">
        <v>8</v>
      </c>
      <c r="E172" s="58"/>
    </row>
    <row r="173" spans="1:5" ht="18" x14ac:dyDescent="0.25">
      <c r="A173" s="18" t="str">
        <f>VLOOKUP(B173,'[1]LISTADO ATM'!$A$2:$C$822,3,0)</f>
        <v>NORTE</v>
      </c>
      <c r="B173" s="26">
        <v>285</v>
      </c>
      <c r="C173" s="18" t="str">
        <f>VLOOKUP(B173,'[1]LISTADO ATM'!$A$2:$B$822,2,0)</f>
        <v xml:space="preserve">ATM Oficina Camino Real (Puerto Plata) </v>
      </c>
      <c r="D173" s="40" t="s">
        <v>20</v>
      </c>
      <c r="E173" s="41"/>
    </row>
    <row r="174" spans="1:5" ht="18" x14ac:dyDescent="0.25">
      <c r="A174" s="18" t="str">
        <f>VLOOKUP(B174,'[1]LISTADO ATM'!$A$2:$C$822,3,0)</f>
        <v>ESTE</v>
      </c>
      <c r="B174" s="26">
        <v>353</v>
      </c>
      <c r="C174" s="18" t="str">
        <f>VLOOKUP(B174,'[1]LISTADO ATM'!$A$2:$B$822,2,0)</f>
        <v xml:space="preserve">ATM Estación Boulevard Juan Dolio </v>
      </c>
      <c r="D174" s="40" t="s">
        <v>20</v>
      </c>
      <c r="E174" s="41"/>
    </row>
    <row r="175" spans="1:5" ht="18" x14ac:dyDescent="0.25">
      <c r="A175" s="18" t="str">
        <f>VLOOKUP(B175,'[1]LISTADO ATM'!$A$2:$C$822,3,0)</f>
        <v>DISTRITO NACIONAL</v>
      </c>
      <c r="B175" s="26">
        <v>743</v>
      </c>
      <c r="C175" s="18" t="str">
        <f>VLOOKUP(B175,'[1]LISTADO ATM'!$A$2:$B$822,2,0)</f>
        <v xml:space="preserve">ATM Oficina Los Frailes </v>
      </c>
      <c r="D175" s="40" t="s">
        <v>20</v>
      </c>
      <c r="E175" s="41"/>
    </row>
    <row r="176" spans="1:5" ht="18" x14ac:dyDescent="0.25">
      <c r="A176" s="18" t="str">
        <f>VLOOKUP(B176,'[1]LISTADO ATM'!$A$2:$C$822,3,0)</f>
        <v>DISTRITO NACIONAL</v>
      </c>
      <c r="B176" s="26">
        <v>575</v>
      </c>
      <c r="C176" s="18" t="str">
        <f>VLOOKUP(B176,'[1]LISTADO ATM'!$A$2:$B$822,2,0)</f>
        <v xml:space="preserve">ATM EDESUR Tiradentes </v>
      </c>
      <c r="D176" s="40" t="s">
        <v>23</v>
      </c>
      <c r="E176" s="41"/>
    </row>
    <row r="177" spans="1:5" ht="18" x14ac:dyDescent="0.25">
      <c r="A177" s="18" t="str">
        <f>VLOOKUP(B177,'[1]LISTADO ATM'!$A$2:$C$822,3,0)</f>
        <v>NORTE</v>
      </c>
      <c r="B177" s="26">
        <v>528</v>
      </c>
      <c r="C177" s="18" t="str">
        <f>VLOOKUP(B177,'[1]LISTADO ATM'!$A$2:$B$822,2,0)</f>
        <v xml:space="preserve">ATM Ferretería Ochoa (Santiago) </v>
      </c>
      <c r="D177" s="40" t="s">
        <v>21</v>
      </c>
      <c r="E177" s="41"/>
    </row>
    <row r="178" spans="1:5" ht="18" x14ac:dyDescent="0.25">
      <c r="A178" s="18" t="str">
        <f>VLOOKUP(B178,'[1]LISTADO ATM'!$A$2:$C$822,3,0)</f>
        <v>NORTE</v>
      </c>
      <c r="B178" s="26">
        <v>532</v>
      </c>
      <c r="C178" s="18" t="str">
        <f>VLOOKUP(B178,'[1]LISTADO ATM'!$A$2:$B$822,2,0)</f>
        <v xml:space="preserve">ATM UNP Guanábano (Moca) </v>
      </c>
      <c r="D178" s="40" t="s">
        <v>21</v>
      </c>
      <c r="E178" s="41"/>
    </row>
    <row r="179" spans="1:5" ht="18" x14ac:dyDescent="0.25">
      <c r="A179" s="18" t="str">
        <f>VLOOKUP(B179,'[1]LISTADO ATM'!$A$2:$C$822,3,0)</f>
        <v>DISTRITO NACIONAL</v>
      </c>
      <c r="B179" s="26">
        <v>564</v>
      </c>
      <c r="C179" s="18" t="str">
        <f>VLOOKUP(B179,'[1]LISTADO ATM'!$A$2:$B$822,2,0)</f>
        <v xml:space="preserve">ATM Ministerio de Agricultura </v>
      </c>
      <c r="D179" s="40" t="s">
        <v>20</v>
      </c>
      <c r="E179" s="41"/>
    </row>
    <row r="180" spans="1:5" ht="18" x14ac:dyDescent="0.25">
      <c r="A180" s="18" t="str">
        <f>VLOOKUP(B180,'[1]LISTADO ATM'!$A$2:$C$822,3,0)</f>
        <v>DISTRITO NACIONAL</v>
      </c>
      <c r="B180" s="26">
        <v>585</v>
      </c>
      <c r="C180" s="18" t="str">
        <f>VLOOKUP(B180,'[1]LISTADO ATM'!$A$2:$B$822,2,0)</f>
        <v xml:space="preserve">ATM Oficina Haina Oriental </v>
      </c>
      <c r="D180" s="40" t="s">
        <v>20</v>
      </c>
      <c r="E180" s="41"/>
    </row>
    <row r="181" spans="1:5" ht="18" x14ac:dyDescent="0.25">
      <c r="A181" s="18" t="str">
        <f>VLOOKUP(B181,'[1]LISTADO ATM'!$A$2:$C$822,3,0)</f>
        <v>ESTE</v>
      </c>
      <c r="B181" s="26">
        <v>121</v>
      </c>
      <c r="C181" s="18" t="str">
        <f>VLOOKUP(B181,'[1]LISTADO ATM'!$A$2:$B$822,2,0)</f>
        <v xml:space="preserve">ATM Oficina Bayaguana </v>
      </c>
      <c r="D181" s="40" t="s">
        <v>20</v>
      </c>
      <c r="E181" s="41"/>
    </row>
    <row r="182" spans="1:5" ht="18" x14ac:dyDescent="0.25">
      <c r="A182" s="18" t="str">
        <f>VLOOKUP(B182,'[1]LISTADO ATM'!$A$2:$C$822,3,0)</f>
        <v>NORTE</v>
      </c>
      <c r="B182" s="26">
        <v>40</v>
      </c>
      <c r="C182" s="18" t="str">
        <f>VLOOKUP(B182,'[1]LISTADO ATM'!$A$2:$B$822,2,0)</f>
        <v xml:space="preserve">ATM Oficina El Puñal </v>
      </c>
      <c r="D182" s="40" t="s">
        <v>20</v>
      </c>
      <c r="E182" s="41"/>
    </row>
    <row r="183" spans="1:5" ht="18" x14ac:dyDescent="0.25">
      <c r="A183" s="18" t="str">
        <f>VLOOKUP(B183,'[1]LISTADO ATM'!$A$2:$C$822,3,0)</f>
        <v>NORTE</v>
      </c>
      <c r="B183" s="26">
        <v>372</v>
      </c>
      <c r="C183" s="18" t="str">
        <f>VLOOKUP(B183,'[1]LISTADO ATM'!$A$2:$B$822,2,0)</f>
        <v>ATM Oficina Sánchez II</v>
      </c>
      <c r="D183" s="40" t="s">
        <v>20</v>
      </c>
      <c r="E183" s="41"/>
    </row>
    <row r="184" spans="1:5" ht="18.75" thickBot="1" x14ac:dyDescent="0.3">
      <c r="A184" s="18" t="str">
        <f>VLOOKUP(B184,'[1]LISTADO ATM'!$A$2:$C$822,3,0)</f>
        <v>DISTRITO NACIONAL</v>
      </c>
      <c r="B184" s="26">
        <v>957</v>
      </c>
      <c r="C184" s="18" t="str">
        <f>VLOOKUP(B184,'[1]LISTADO ATM'!$A$2:$B$822,2,0)</f>
        <v xml:space="preserve">ATM Oficina Venezuela </v>
      </c>
      <c r="D184" s="40" t="s">
        <v>20</v>
      </c>
      <c r="E184" s="41"/>
    </row>
    <row r="185" spans="1:5" ht="18.75" thickBot="1" x14ac:dyDescent="0.3">
      <c r="A185" s="22" t="s">
        <v>11</v>
      </c>
      <c r="B185" s="39">
        <f>COUNT(B173:B184)</f>
        <v>12</v>
      </c>
      <c r="C185" s="32"/>
      <c r="D185" s="19"/>
      <c r="E185" s="20"/>
    </row>
  </sheetData>
  <mergeCells count="24">
    <mergeCell ref="D184:E184"/>
    <mergeCell ref="D180:E180"/>
    <mergeCell ref="D183:E183"/>
    <mergeCell ref="D181:E181"/>
    <mergeCell ref="D174:E174"/>
    <mergeCell ref="D182:E182"/>
    <mergeCell ref="D179:E179"/>
    <mergeCell ref="D178:E178"/>
    <mergeCell ref="D177:E177"/>
    <mergeCell ref="D175:E175"/>
    <mergeCell ref="D176:E176"/>
    <mergeCell ref="D173:E173"/>
    <mergeCell ref="A1:E1"/>
    <mergeCell ref="A2:E2"/>
    <mergeCell ref="A7:E7"/>
    <mergeCell ref="C46:E46"/>
    <mergeCell ref="A48:E48"/>
    <mergeCell ref="C55:E55"/>
    <mergeCell ref="A57:E57"/>
    <mergeCell ref="D172:E172"/>
    <mergeCell ref="A171:E171"/>
    <mergeCell ref="A168:B168"/>
    <mergeCell ref="A154:E154"/>
    <mergeCell ref="A122:E12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workbookViewId="0">
      <selection activeCell="E2" sqref="E2"/>
    </sheetView>
  </sheetViews>
  <sheetFormatPr defaultColWidth="11.42578125" defaultRowHeight="15" x14ac:dyDescent="0.25"/>
  <cols>
    <col min="2" max="2" width="11.42578125" style="23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26">
        <v>285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285 353 743 575 528 532 564 585 894 121 769 40 372 957                                                      </v>
      </c>
    </row>
    <row r="3" spans="2:5" ht="18.75" thickBot="1" x14ac:dyDescent="0.3">
      <c r="B3" s="26">
        <v>353</v>
      </c>
      <c r="C3" s="36" t="s">
        <v>16</v>
      </c>
    </row>
    <row r="4" spans="2:5" ht="18.75" thickBot="1" x14ac:dyDescent="0.3">
      <c r="B4" s="26">
        <v>743</v>
      </c>
      <c r="C4" s="36" t="s">
        <v>16</v>
      </c>
    </row>
    <row r="5" spans="2:5" ht="18.75" thickBot="1" x14ac:dyDescent="0.3">
      <c r="B5" s="26">
        <v>575</v>
      </c>
      <c r="C5" s="36" t="s">
        <v>16</v>
      </c>
    </row>
    <row r="6" spans="2:5" ht="18.75" thickBot="1" x14ac:dyDescent="0.3">
      <c r="B6" s="26">
        <v>528</v>
      </c>
      <c r="C6" s="36" t="s">
        <v>16</v>
      </c>
    </row>
    <row r="7" spans="2:5" ht="18.75" thickBot="1" x14ac:dyDescent="0.3">
      <c r="B7" s="26">
        <v>532</v>
      </c>
      <c r="C7" s="36" t="s">
        <v>16</v>
      </c>
    </row>
    <row r="8" spans="2:5" ht="18.75" thickBot="1" x14ac:dyDescent="0.3">
      <c r="B8" s="26">
        <v>564</v>
      </c>
      <c r="C8" s="36" t="s">
        <v>16</v>
      </c>
    </row>
    <row r="9" spans="2:5" ht="18.75" thickBot="1" x14ac:dyDescent="0.3">
      <c r="B9" s="26">
        <v>585</v>
      </c>
      <c r="C9" s="36" t="s">
        <v>16</v>
      </c>
    </row>
    <row r="10" spans="2:5" ht="18.75" thickBot="1" x14ac:dyDescent="0.3">
      <c r="B10" s="26">
        <v>894</v>
      </c>
      <c r="C10" s="36" t="s">
        <v>16</v>
      </c>
    </row>
    <row r="11" spans="2:5" ht="18.75" thickBot="1" x14ac:dyDescent="0.3">
      <c r="B11" s="26">
        <v>121</v>
      </c>
      <c r="C11" s="36" t="s">
        <v>16</v>
      </c>
    </row>
    <row r="12" spans="2:5" ht="18.75" thickBot="1" x14ac:dyDescent="0.3">
      <c r="B12" s="26">
        <v>769</v>
      </c>
      <c r="C12" s="36" t="s">
        <v>16</v>
      </c>
    </row>
    <row r="13" spans="2:5" ht="18.75" thickBot="1" x14ac:dyDescent="0.3">
      <c r="B13" s="26">
        <v>40</v>
      </c>
      <c r="C13" s="36" t="s">
        <v>16</v>
      </c>
    </row>
    <row r="14" spans="2:5" ht="18.75" thickBot="1" x14ac:dyDescent="0.3">
      <c r="B14" s="26">
        <v>372</v>
      </c>
      <c r="C14" s="36" t="s">
        <v>16</v>
      </c>
    </row>
    <row r="15" spans="2:5" ht="18.75" thickBot="1" x14ac:dyDescent="0.3">
      <c r="B15" s="26">
        <v>957</v>
      </c>
      <c r="C15" s="36" t="s">
        <v>16</v>
      </c>
    </row>
    <row r="16" spans="2:5" ht="18.75" thickBot="1" x14ac:dyDescent="0.3">
      <c r="B16" s="26"/>
      <c r="C16" s="36" t="s">
        <v>16</v>
      </c>
    </row>
    <row r="17" spans="2:3" ht="18.75" thickBot="1" x14ac:dyDescent="0.3">
      <c r="B17" s="26"/>
      <c r="C17" s="36" t="s">
        <v>16</v>
      </c>
    </row>
    <row r="18" spans="2:3" ht="18.75" thickBot="1" x14ac:dyDescent="0.3">
      <c r="B18" s="26"/>
      <c r="C18" s="36" t="s">
        <v>16</v>
      </c>
    </row>
    <row r="19" spans="2:3" ht="18.75" thickBot="1" x14ac:dyDescent="0.3">
      <c r="B19" s="26"/>
      <c r="C19" s="36" t="s">
        <v>16</v>
      </c>
    </row>
    <row r="20" spans="2:3" ht="18.75" thickBot="1" x14ac:dyDescent="0.3">
      <c r="B20" s="26"/>
      <c r="C20" s="36" t="s">
        <v>16</v>
      </c>
    </row>
    <row r="21" spans="2:3" ht="18.75" thickBot="1" x14ac:dyDescent="0.3">
      <c r="B21" s="26"/>
      <c r="C21" s="36" t="s">
        <v>16</v>
      </c>
    </row>
    <row r="22" spans="2:3" ht="18.75" thickBot="1" x14ac:dyDescent="0.3">
      <c r="B22" s="26"/>
      <c r="C22" s="36" t="s">
        <v>16</v>
      </c>
    </row>
    <row r="23" spans="2:3" ht="18.75" thickBot="1" x14ac:dyDescent="0.3">
      <c r="B23" s="26"/>
      <c r="C23" s="36" t="s">
        <v>16</v>
      </c>
    </row>
    <row r="24" spans="2:3" ht="18.75" thickBot="1" x14ac:dyDescent="0.3">
      <c r="B24" s="26"/>
      <c r="C24" s="36" t="s">
        <v>16</v>
      </c>
    </row>
    <row r="25" spans="2:3" ht="18.75" thickBot="1" x14ac:dyDescent="0.3">
      <c r="B25" s="26"/>
      <c r="C25" s="36" t="s">
        <v>16</v>
      </c>
    </row>
    <row r="26" spans="2:3" ht="18.75" thickBot="1" x14ac:dyDescent="0.3">
      <c r="B26" s="26"/>
      <c r="C26" s="36" t="s">
        <v>16</v>
      </c>
    </row>
    <row r="27" spans="2:3" ht="18.75" thickBot="1" x14ac:dyDescent="0.3">
      <c r="B27" s="27"/>
      <c r="C27" s="36" t="s">
        <v>16</v>
      </c>
    </row>
    <row r="28" spans="2:3" ht="18.75" thickBot="1" x14ac:dyDescent="0.3">
      <c r="B28" s="27"/>
      <c r="C28" s="36" t="s">
        <v>16</v>
      </c>
    </row>
    <row r="29" spans="2:3" ht="18.75" thickBot="1" x14ac:dyDescent="0.3">
      <c r="B29" s="27"/>
      <c r="C29" s="36" t="s">
        <v>16</v>
      </c>
    </row>
    <row r="30" spans="2:3" ht="18.75" thickBot="1" x14ac:dyDescent="0.3">
      <c r="B30" s="27"/>
      <c r="C30" s="36" t="s">
        <v>16</v>
      </c>
    </row>
    <row r="31" spans="2:3" ht="18.75" thickBot="1" x14ac:dyDescent="0.3">
      <c r="B31" s="27"/>
      <c r="C31" s="36" t="s">
        <v>16</v>
      </c>
    </row>
    <row r="32" spans="2:3" ht="18.75" thickBot="1" x14ac:dyDescent="0.3">
      <c r="B32" s="27"/>
      <c r="C32" s="36" t="s">
        <v>16</v>
      </c>
    </row>
    <row r="33" spans="2:3" ht="18.75" thickBot="1" x14ac:dyDescent="0.3">
      <c r="B33" s="27"/>
      <c r="C33" s="36" t="s">
        <v>16</v>
      </c>
    </row>
    <row r="34" spans="2:3" ht="18.75" thickBot="1" x14ac:dyDescent="0.3">
      <c r="B34" s="27"/>
      <c r="C34" s="36" t="s">
        <v>16</v>
      </c>
    </row>
    <row r="35" spans="2:3" ht="18.75" thickBot="1" x14ac:dyDescent="0.3">
      <c r="B35" s="27"/>
      <c r="C35" s="36" t="s">
        <v>16</v>
      </c>
    </row>
    <row r="36" spans="2:3" ht="18.75" thickBot="1" x14ac:dyDescent="0.3">
      <c r="B36" s="27"/>
      <c r="C36" s="36" t="s">
        <v>16</v>
      </c>
    </row>
    <row r="37" spans="2:3" ht="18.75" thickBot="1" x14ac:dyDescent="0.3">
      <c r="B37" s="27"/>
      <c r="C37" s="36" t="s">
        <v>16</v>
      </c>
    </row>
    <row r="38" spans="2:3" ht="18.75" thickBot="1" x14ac:dyDescent="0.3">
      <c r="B38" s="27"/>
      <c r="C38" s="36" t="s">
        <v>16</v>
      </c>
    </row>
    <row r="39" spans="2:3" ht="18.75" thickBot="1" x14ac:dyDescent="0.3">
      <c r="B39" s="27"/>
      <c r="C39" s="36" t="s">
        <v>16</v>
      </c>
    </row>
    <row r="40" spans="2:3" ht="18.75" thickBot="1" x14ac:dyDescent="0.3">
      <c r="B40" s="27"/>
      <c r="C40" s="36" t="s">
        <v>16</v>
      </c>
    </row>
    <row r="41" spans="2:3" ht="18.75" thickBot="1" x14ac:dyDescent="0.3">
      <c r="B41" s="27"/>
      <c r="C41" s="36" t="s">
        <v>16</v>
      </c>
    </row>
    <row r="42" spans="2:3" ht="18.75" thickBot="1" x14ac:dyDescent="0.3">
      <c r="B42" s="27"/>
      <c r="C42" s="36" t="s">
        <v>16</v>
      </c>
    </row>
    <row r="43" spans="2:3" ht="18.75" thickBot="1" x14ac:dyDescent="0.3">
      <c r="B43" s="27"/>
      <c r="C43" s="36" t="s">
        <v>16</v>
      </c>
    </row>
    <row r="44" spans="2:3" ht="18.75" thickBot="1" x14ac:dyDescent="0.3">
      <c r="B44" s="27"/>
      <c r="C44" s="36" t="s">
        <v>16</v>
      </c>
    </row>
    <row r="45" spans="2:3" ht="18.75" thickBot="1" x14ac:dyDescent="0.3">
      <c r="B45" s="27"/>
      <c r="C45" s="36" t="s">
        <v>16</v>
      </c>
    </row>
    <row r="46" spans="2:3" ht="18.75" thickBot="1" x14ac:dyDescent="0.3">
      <c r="B46" s="27"/>
      <c r="C46" s="36" t="s">
        <v>16</v>
      </c>
    </row>
    <row r="47" spans="2:3" ht="18.75" thickBot="1" x14ac:dyDescent="0.3">
      <c r="B47" s="27"/>
      <c r="C47" s="36" t="s">
        <v>16</v>
      </c>
    </row>
    <row r="48" spans="2:3" ht="18.75" thickBot="1" x14ac:dyDescent="0.3">
      <c r="B48" s="27"/>
      <c r="C48" s="36" t="s">
        <v>16</v>
      </c>
    </row>
    <row r="49" spans="2:3" ht="18.75" thickBot="1" x14ac:dyDescent="0.3">
      <c r="B49" s="27"/>
      <c r="C49" s="36" t="s">
        <v>16</v>
      </c>
    </row>
    <row r="50" spans="2:3" ht="18.75" thickBot="1" x14ac:dyDescent="0.3">
      <c r="B50" s="27"/>
      <c r="C50" s="36" t="s">
        <v>16</v>
      </c>
    </row>
    <row r="51" spans="2:3" ht="18.75" thickBot="1" x14ac:dyDescent="0.3">
      <c r="B51" s="27"/>
      <c r="C51" s="36" t="s">
        <v>16</v>
      </c>
    </row>
    <row r="52" spans="2:3" ht="18.75" thickBot="1" x14ac:dyDescent="0.3">
      <c r="B52" s="27"/>
      <c r="C52" s="36" t="s">
        <v>16</v>
      </c>
    </row>
    <row r="53" spans="2:3" ht="18.75" thickBot="1" x14ac:dyDescent="0.3">
      <c r="B53" s="27"/>
      <c r="C53" s="36" t="s">
        <v>16</v>
      </c>
    </row>
    <row r="54" spans="2:3" ht="18.75" thickBot="1" x14ac:dyDescent="0.3">
      <c r="B54" s="27"/>
      <c r="C54" s="36" t="s">
        <v>16</v>
      </c>
    </row>
    <row r="55" spans="2:3" ht="18.75" thickBot="1" x14ac:dyDescent="0.3">
      <c r="B55" s="27"/>
      <c r="C55" s="36" t="s">
        <v>16</v>
      </c>
    </row>
    <row r="56" spans="2:3" ht="18.75" thickBot="1" x14ac:dyDescent="0.3">
      <c r="B56" s="27"/>
      <c r="C56" s="36" t="s">
        <v>16</v>
      </c>
    </row>
    <row r="57" spans="2:3" ht="18.75" thickBot="1" x14ac:dyDescent="0.3">
      <c r="B57" s="27"/>
      <c r="C57" s="36" t="s">
        <v>16</v>
      </c>
    </row>
    <row r="58" spans="2:3" ht="18.75" thickBot="1" x14ac:dyDescent="0.3">
      <c r="B58" s="27"/>
      <c r="C58" s="36" t="s">
        <v>16</v>
      </c>
    </row>
    <row r="59" spans="2:3" ht="18.75" thickBot="1" x14ac:dyDescent="0.3">
      <c r="B59" s="27"/>
      <c r="C59" s="36" t="s">
        <v>16</v>
      </c>
    </row>
    <row r="60" spans="2:3" ht="18.75" thickBot="1" x14ac:dyDescent="0.3">
      <c r="B60" s="27"/>
      <c r="C60" s="36" t="s">
        <v>16</v>
      </c>
    </row>
    <row r="61" spans="2:3" ht="18.75" thickBot="1" x14ac:dyDescent="0.3">
      <c r="B61" s="27"/>
      <c r="C61" s="36" t="s">
        <v>16</v>
      </c>
    </row>
    <row r="62" spans="2:3" ht="18.75" thickBot="1" x14ac:dyDescent="0.3">
      <c r="B62" s="27"/>
      <c r="C62" s="36" t="s">
        <v>16</v>
      </c>
    </row>
    <row r="63" spans="2:3" ht="18.75" thickBot="1" x14ac:dyDescent="0.3">
      <c r="B63" s="27"/>
      <c r="C63" s="36" t="s">
        <v>16</v>
      </c>
    </row>
    <row r="64" spans="2:3" ht="18.75" thickBot="1" x14ac:dyDescent="0.3">
      <c r="B64" s="27"/>
      <c r="C64" s="36" t="s">
        <v>16</v>
      </c>
    </row>
    <row r="65" spans="2:3" ht="18.75" thickBot="1" x14ac:dyDescent="0.3">
      <c r="B65" s="27"/>
      <c r="C65" s="36" t="s">
        <v>16</v>
      </c>
    </row>
    <row r="66" spans="2:3" ht="18.75" thickBot="1" x14ac:dyDescent="0.3">
      <c r="B66" s="27"/>
      <c r="C66" s="36" t="s">
        <v>16</v>
      </c>
    </row>
    <row r="67" spans="2:3" ht="18.75" thickBot="1" x14ac:dyDescent="0.3">
      <c r="B67" s="27"/>
      <c r="C67" s="36" t="s">
        <v>16</v>
      </c>
    </row>
    <row r="68" spans="2:3" ht="18.75" thickBot="1" x14ac:dyDescent="0.3">
      <c r="B68" s="27"/>
      <c r="C68" s="36" t="s">
        <v>16</v>
      </c>
    </row>
    <row r="69" spans="2:3" ht="18.75" thickBot="1" x14ac:dyDescent="0.3">
      <c r="B69" s="27"/>
      <c r="C69" s="36" t="s">
        <v>16</v>
      </c>
    </row>
    <row r="70" spans="2:3" ht="18.75" thickBot="1" x14ac:dyDescent="0.3">
      <c r="B70" s="27"/>
      <c r="C70" s="36" t="s">
        <v>16</v>
      </c>
    </row>
    <row r="71" spans="2:3" ht="18.75" thickBot="1" x14ac:dyDescent="0.3">
      <c r="B71" s="27"/>
      <c r="C71" s="36" t="s">
        <v>16</v>
      </c>
    </row>
    <row r="72" spans="2:3" ht="18.75" thickBot="1" x14ac:dyDescent="0.3">
      <c r="B72" s="27"/>
      <c r="C72" s="36" t="s">
        <v>16</v>
      </c>
    </row>
    <row r="73" spans="2:3" ht="18.75" thickBot="1" x14ac:dyDescent="0.3">
      <c r="B73" s="27"/>
      <c r="C73" s="36" t="s">
        <v>16</v>
      </c>
    </row>
    <row r="74" spans="2:3" ht="18" x14ac:dyDescent="0.25">
      <c r="B74" s="27"/>
      <c r="C74" s="36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0:B63">
    <cfRule type="duplicateValues" dxfId="1228" priority="151"/>
    <cfRule type="duplicateValues" dxfId="1227" priority="152"/>
  </conditionalFormatting>
  <conditionalFormatting sqref="B60:B63">
    <cfRule type="duplicateValues" dxfId="1226" priority="150"/>
  </conditionalFormatting>
  <conditionalFormatting sqref="B64">
    <cfRule type="duplicateValues" dxfId="1225" priority="148"/>
    <cfRule type="duplicateValues" dxfId="1224" priority="149"/>
  </conditionalFormatting>
  <conditionalFormatting sqref="B64">
    <cfRule type="duplicateValues" dxfId="1223" priority="147"/>
  </conditionalFormatting>
  <conditionalFormatting sqref="B60:B64">
    <cfRule type="duplicateValues" dxfId="1222" priority="146"/>
  </conditionalFormatting>
  <conditionalFormatting sqref="B65">
    <cfRule type="duplicateValues" dxfId="1221" priority="144"/>
    <cfRule type="duplicateValues" dxfId="1220" priority="145"/>
  </conditionalFormatting>
  <conditionalFormatting sqref="B65">
    <cfRule type="duplicateValues" dxfId="1219" priority="143"/>
  </conditionalFormatting>
  <conditionalFormatting sqref="B65">
    <cfRule type="duplicateValues" dxfId="1218" priority="142"/>
  </conditionalFormatting>
  <conditionalFormatting sqref="B60:B65">
    <cfRule type="duplicateValues" dxfId="1217" priority="141"/>
  </conditionalFormatting>
  <conditionalFormatting sqref="B66">
    <cfRule type="duplicateValues" dxfId="1216" priority="139"/>
    <cfRule type="duplicateValues" dxfId="1215" priority="140"/>
  </conditionalFormatting>
  <conditionalFormatting sqref="B66">
    <cfRule type="duplicateValues" dxfId="1214" priority="138"/>
  </conditionalFormatting>
  <conditionalFormatting sqref="B66">
    <cfRule type="duplicateValues" dxfId="1213" priority="137"/>
  </conditionalFormatting>
  <conditionalFormatting sqref="B66">
    <cfRule type="duplicateValues" dxfId="1212" priority="136"/>
  </conditionalFormatting>
  <conditionalFormatting sqref="B67">
    <cfRule type="duplicateValues" dxfId="1211" priority="134"/>
    <cfRule type="duplicateValues" dxfId="1210" priority="135"/>
  </conditionalFormatting>
  <conditionalFormatting sqref="B67">
    <cfRule type="duplicateValues" dxfId="1209" priority="133"/>
  </conditionalFormatting>
  <conditionalFormatting sqref="B67">
    <cfRule type="duplicateValues" dxfId="1208" priority="132"/>
  </conditionalFormatting>
  <conditionalFormatting sqref="B67">
    <cfRule type="duplicateValues" dxfId="1207" priority="131"/>
  </conditionalFormatting>
  <conditionalFormatting sqref="B68">
    <cfRule type="duplicateValues" dxfId="1206" priority="129"/>
    <cfRule type="duplicateValues" dxfId="1205" priority="130"/>
  </conditionalFormatting>
  <conditionalFormatting sqref="B68">
    <cfRule type="duplicateValues" dxfId="1204" priority="128"/>
  </conditionalFormatting>
  <conditionalFormatting sqref="B68">
    <cfRule type="duplicateValues" dxfId="1203" priority="127"/>
  </conditionalFormatting>
  <conditionalFormatting sqref="B68">
    <cfRule type="duplicateValues" dxfId="1202" priority="126"/>
  </conditionalFormatting>
  <conditionalFormatting sqref="B69:B74">
    <cfRule type="duplicateValues" dxfId="1201" priority="124"/>
    <cfRule type="duplicateValues" dxfId="1200" priority="125"/>
  </conditionalFormatting>
  <conditionalFormatting sqref="B69:B74">
    <cfRule type="duplicateValues" dxfId="1199" priority="123"/>
  </conditionalFormatting>
  <conditionalFormatting sqref="B69:B74">
    <cfRule type="duplicateValues" dxfId="1198" priority="122"/>
  </conditionalFormatting>
  <conditionalFormatting sqref="B69:B74">
    <cfRule type="duplicateValues" dxfId="1197" priority="121"/>
  </conditionalFormatting>
  <conditionalFormatting sqref="B60:B74">
    <cfRule type="duplicateValues" dxfId="1196" priority="120"/>
  </conditionalFormatting>
  <conditionalFormatting sqref="B27:B56">
    <cfRule type="duplicateValues" dxfId="1195" priority="56"/>
    <cfRule type="duplicateValues" dxfId="1194" priority="57"/>
  </conditionalFormatting>
  <conditionalFormatting sqref="B27:B56">
    <cfRule type="duplicateValues" dxfId="1193" priority="55"/>
  </conditionalFormatting>
  <conditionalFormatting sqref="B57">
    <cfRule type="duplicateValues" dxfId="1192" priority="53"/>
    <cfRule type="duplicateValues" dxfId="1191" priority="54"/>
  </conditionalFormatting>
  <conditionalFormatting sqref="B57">
    <cfRule type="duplicateValues" dxfId="1190" priority="52"/>
  </conditionalFormatting>
  <conditionalFormatting sqref="B27:B57">
    <cfRule type="duplicateValues" dxfId="1189" priority="51"/>
  </conditionalFormatting>
  <conditionalFormatting sqref="B58">
    <cfRule type="duplicateValues" dxfId="1188" priority="49"/>
    <cfRule type="duplicateValues" dxfId="1187" priority="50"/>
  </conditionalFormatting>
  <conditionalFormatting sqref="B58">
    <cfRule type="duplicateValues" dxfId="1186" priority="48"/>
  </conditionalFormatting>
  <conditionalFormatting sqref="B58">
    <cfRule type="duplicateValues" dxfId="1185" priority="47"/>
  </conditionalFormatting>
  <conditionalFormatting sqref="B27:B58">
    <cfRule type="duplicateValues" dxfId="1184" priority="46"/>
  </conditionalFormatting>
  <conditionalFormatting sqref="B59">
    <cfRule type="duplicateValues" dxfId="1183" priority="44"/>
    <cfRule type="duplicateValues" dxfId="1182" priority="45"/>
  </conditionalFormatting>
  <conditionalFormatting sqref="B59">
    <cfRule type="duplicateValues" dxfId="1181" priority="43"/>
  </conditionalFormatting>
  <conditionalFormatting sqref="B59">
    <cfRule type="duplicateValues" dxfId="1180" priority="42"/>
  </conditionalFormatting>
  <conditionalFormatting sqref="B59">
    <cfRule type="duplicateValues" dxfId="1179" priority="41"/>
  </conditionalFormatting>
  <conditionalFormatting sqref="B27:B59">
    <cfRule type="duplicateValues" dxfId="1178" priority="40"/>
  </conditionalFormatting>
  <conditionalFormatting sqref="B27:B59">
    <cfRule type="duplicateValues" dxfId="1177" priority="39"/>
  </conditionalFormatting>
  <conditionalFormatting sqref="B27:B59">
    <cfRule type="duplicateValues" dxfId="1176" priority="38"/>
  </conditionalFormatting>
  <conditionalFormatting sqref="B13:B25">
    <cfRule type="duplicateValues" dxfId="1175" priority="36"/>
    <cfRule type="duplicateValues" dxfId="1174" priority="37"/>
  </conditionalFormatting>
  <conditionalFormatting sqref="B13:B25">
    <cfRule type="duplicateValues" dxfId="1173" priority="35"/>
  </conditionalFormatting>
  <conditionalFormatting sqref="B13:B25">
    <cfRule type="duplicateValues" dxfId="1172" priority="34"/>
  </conditionalFormatting>
  <conditionalFormatting sqref="B22:B24">
    <cfRule type="duplicateValues" dxfId="1171" priority="32"/>
    <cfRule type="duplicateValues" dxfId="1170" priority="33"/>
  </conditionalFormatting>
  <conditionalFormatting sqref="B22:B24">
    <cfRule type="duplicateValues" dxfId="1169" priority="31"/>
  </conditionalFormatting>
  <conditionalFormatting sqref="B13:B25">
    <cfRule type="duplicateValues" dxfId="1168" priority="30"/>
  </conditionalFormatting>
  <conditionalFormatting sqref="B13:B25">
    <cfRule type="duplicateValues" dxfId="1167" priority="29"/>
  </conditionalFormatting>
  <conditionalFormatting sqref="B13:B25">
    <cfRule type="duplicateValues" dxfId="1166" priority="28"/>
  </conditionalFormatting>
  <conditionalFormatting sqref="B13:B25">
    <cfRule type="duplicateValues" dxfId="1165" priority="27"/>
  </conditionalFormatting>
  <conditionalFormatting sqref="B26">
    <cfRule type="duplicateValues" dxfId="1164" priority="25"/>
    <cfRule type="duplicateValues" dxfId="1163" priority="26"/>
  </conditionalFormatting>
  <conditionalFormatting sqref="B26">
    <cfRule type="duplicateValues" dxfId="1162" priority="24"/>
  </conditionalFormatting>
  <conditionalFormatting sqref="B26">
    <cfRule type="duplicateValues" dxfId="1161" priority="23"/>
  </conditionalFormatting>
  <conditionalFormatting sqref="B26">
    <cfRule type="duplicateValues" dxfId="1160" priority="22"/>
  </conditionalFormatting>
  <conditionalFormatting sqref="B26">
    <cfRule type="duplicateValues" dxfId="1159" priority="21"/>
  </conditionalFormatting>
  <conditionalFormatting sqref="B26">
    <cfRule type="duplicateValues" dxfId="1158" priority="20"/>
  </conditionalFormatting>
  <conditionalFormatting sqref="B26">
    <cfRule type="duplicateValues" dxfId="1157" priority="19"/>
  </conditionalFormatting>
  <conditionalFormatting sqref="B13:B26">
    <cfRule type="duplicateValues" dxfId="1156" priority="18"/>
  </conditionalFormatting>
  <conditionalFormatting sqref="B13:B26">
    <cfRule type="duplicateValues" dxfId="1155" priority="17"/>
  </conditionalFormatting>
  <conditionalFormatting sqref="B2:B11">
    <cfRule type="duplicateValues" dxfId="1154" priority="15"/>
    <cfRule type="duplicateValues" dxfId="1153" priority="16"/>
  </conditionalFormatting>
  <conditionalFormatting sqref="B2:B11">
    <cfRule type="duplicateValues" dxfId="1152" priority="14"/>
  </conditionalFormatting>
  <conditionalFormatting sqref="B2:B11">
    <cfRule type="duplicateValues" dxfId="1151" priority="13"/>
  </conditionalFormatting>
  <conditionalFormatting sqref="B2:B11">
    <cfRule type="duplicateValues" dxfId="1150" priority="12"/>
  </conditionalFormatting>
  <conditionalFormatting sqref="B2:B11">
    <cfRule type="duplicateValues" dxfId="1149" priority="11"/>
  </conditionalFormatting>
  <conditionalFormatting sqref="B12">
    <cfRule type="duplicateValues" dxfId="1148" priority="9"/>
    <cfRule type="duplicateValues" dxfId="1147" priority="10"/>
  </conditionalFormatting>
  <conditionalFormatting sqref="B12">
    <cfRule type="duplicateValues" dxfId="1146" priority="8"/>
  </conditionalFormatting>
  <conditionalFormatting sqref="B12">
    <cfRule type="duplicateValues" dxfId="1145" priority="7"/>
  </conditionalFormatting>
  <conditionalFormatting sqref="B12">
    <cfRule type="duplicateValues" dxfId="1144" priority="6"/>
  </conditionalFormatting>
  <conditionalFormatting sqref="B12">
    <cfRule type="duplicateValues" dxfId="1143" priority="5"/>
  </conditionalFormatting>
  <conditionalFormatting sqref="B2:B12">
    <cfRule type="duplicateValues" dxfId="1142" priority="4"/>
  </conditionalFormatting>
  <conditionalFormatting sqref="B2:B12">
    <cfRule type="duplicateValues" dxfId="1141" priority="3"/>
  </conditionalFormatting>
  <conditionalFormatting sqref="B2:B12">
    <cfRule type="duplicateValues" dxfId="1140" priority="2"/>
  </conditionalFormatting>
  <conditionalFormatting sqref="B2:B12">
    <cfRule type="duplicateValues" dxfId="113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2021-07-25T21:30:28Z</dcterms:modified>
</cp:coreProperties>
</file>