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7\"/>
    </mc:Choice>
  </mc:AlternateContent>
  <bookViews>
    <workbookView minimized="1" xWindow="0" yWindow="0" windowWidth="14370" windowHeight="493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Efectivo!$A$65:$E$65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0" i="1" l="1"/>
  <c r="A60" i="1"/>
  <c r="A41" i="1" l="1"/>
  <c r="A42" i="1"/>
  <c r="A43" i="1"/>
  <c r="A44" i="1"/>
  <c r="A45" i="1"/>
  <c r="A46" i="1"/>
  <c r="A47" i="1"/>
  <c r="C46" i="1"/>
  <c r="C41" i="1"/>
  <c r="C42" i="1"/>
  <c r="C43" i="1"/>
  <c r="C44" i="1"/>
  <c r="C45" i="1"/>
  <c r="C47" i="1"/>
  <c r="A70" i="1"/>
  <c r="C70" i="1"/>
  <c r="A40" i="1"/>
  <c r="C40" i="1"/>
  <c r="A59" i="1"/>
  <c r="C59" i="1"/>
  <c r="A67" i="1"/>
  <c r="A68" i="1"/>
  <c r="A69" i="1"/>
  <c r="C67" i="1"/>
  <c r="C68" i="1"/>
  <c r="C69" i="1"/>
  <c r="A71" i="1"/>
  <c r="C71" i="1"/>
  <c r="C58" i="1"/>
  <c r="C61" i="1"/>
  <c r="A58" i="1"/>
  <c r="A61" i="1"/>
  <c r="B90" i="1"/>
  <c r="A35" i="1"/>
  <c r="A36" i="1"/>
  <c r="A37" i="1"/>
  <c r="A38" i="1"/>
  <c r="A39" i="1"/>
  <c r="C35" i="1"/>
  <c r="C36" i="1"/>
  <c r="C37" i="1"/>
  <c r="C38" i="1"/>
  <c r="C39" i="1"/>
  <c r="B10" i="1"/>
  <c r="B15" i="1"/>
  <c r="A48" i="1"/>
  <c r="B49" i="1"/>
  <c r="B62" i="1"/>
  <c r="C86" i="1"/>
  <c r="C87" i="1"/>
  <c r="C88" i="1"/>
  <c r="C89" i="1"/>
  <c r="A86" i="1"/>
  <c r="A87" i="1"/>
  <c r="A88" i="1"/>
  <c r="A89" i="1"/>
  <c r="C48" i="1"/>
  <c r="A32" i="1"/>
  <c r="A33" i="1"/>
  <c r="C32" i="1"/>
  <c r="C33" i="1"/>
  <c r="C30" i="1" l="1"/>
  <c r="C31" i="1"/>
  <c r="C34" i="1"/>
  <c r="A30" i="1"/>
  <c r="A31" i="1"/>
  <c r="A34" i="1"/>
  <c r="C84" i="1"/>
  <c r="C85" i="1"/>
  <c r="A84" i="1"/>
  <c r="A85" i="1"/>
  <c r="C26" i="1"/>
  <c r="C27" i="1"/>
  <c r="C28" i="1"/>
  <c r="A26" i="1"/>
  <c r="A27" i="1"/>
  <c r="A28" i="1"/>
  <c r="C25" i="1"/>
  <c r="C29" i="1"/>
  <c r="A25" i="1"/>
  <c r="A29" i="1"/>
  <c r="C57" i="1" l="1"/>
  <c r="A57" i="1"/>
  <c r="C80" i="1"/>
  <c r="C81" i="1"/>
  <c r="C82" i="1"/>
  <c r="A80" i="1"/>
  <c r="A81" i="1"/>
  <c r="A82" i="1"/>
  <c r="C53" i="1"/>
  <c r="C54" i="1"/>
  <c r="C55" i="1"/>
  <c r="C56" i="1"/>
  <c r="A53" i="1"/>
  <c r="A54" i="1"/>
  <c r="A55" i="1"/>
  <c r="A56" i="1"/>
  <c r="C19" i="1"/>
  <c r="A19" i="1"/>
  <c r="C20" i="1"/>
  <c r="C21" i="1"/>
  <c r="C22" i="1"/>
  <c r="C23" i="1"/>
  <c r="C24" i="1"/>
  <c r="A20" i="1"/>
  <c r="A21" i="1"/>
  <c r="A22" i="1"/>
  <c r="A23" i="1"/>
  <c r="A24" i="1"/>
  <c r="B73" i="1" l="1"/>
  <c r="C66" i="1" l="1"/>
  <c r="A66" i="1"/>
  <c r="C72" i="1"/>
  <c r="A72" i="1"/>
  <c r="C83" i="1"/>
  <c r="A83" i="1"/>
  <c r="A9" i="1"/>
  <c r="C9" i="1"/>
  <c r="A14" i="1"/>
  <c r="C14" i="1"/>
  <c r="A76" i="1" l="1"/>
  <c r="E2" i="3"/>
</calcChain>
</file>

<file path=xl/sharedStrings.xml><?xml version="1.0" encoding="utf-8"?>
<sst xmlns="http://schemas.openxmlformats.org/spreadsheetml/2006/main" count="992" uniqueCount="27">
  <si>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</si>
  <si>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</si>
  <si>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</si>
  <si>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</si>
  <si>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</si>
  <si>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</si>
  <si>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</si>
  <si>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</si>
  <si>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</si>
  <si>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</si>
  <si>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</si>
  <si>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</si>
  <si>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</si>
  <si>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</si>
  <si>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</si>
  <si>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</si>
  <si>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</si>
  <si>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</si>
  <si>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</si>
  <si>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</si>
  <si>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</si>
  <si>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</si>
  <si>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</si>
  <si>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FUERA DE SERVICIO / GAVETAS DE RECHAZOS Y DEPOSITOS FULL</t>
  </si>
  <si>
    <t>1 Gaveta Vacia + 2 Fallando</t>
  </si>
  <si>
    <t>2 Gavetas Vacias + 1 Fallando</t>
  </si>
  <si>
    <t>3335967825 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</si>
</sst>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9" fillId="8" borderId="13" xfId="0" applyFont="1" applyFill="1" applyBorder="1" applyAlignment="1">
      <alignment horizontal="center" vertical="center" wrapText="1"/>
    </xf>
    <xf numFmtId="0" fontId="6" fillId="6" borderId="3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tabSelected="1" zoomScale="85" zoomScaleNormal="85" workbookViewId="0">
      <selection sqref="A1:E90"/>
    </sheetView>
  </sheetViews>
  <sheetFormatPr baseColWidth="10" defaultColWidth="23.42578125" defaultRowHeight="15" x14ac:dyDescent="0.25"/>
  <cols>
    <col min="1" max="1" width="26.42578125" bestFit="1" customWidth="1"/>
    <col min="2" max="2" width="23" style="3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2" t="s">
        <v>1</v>
      </c>
      <c r="B1" s="43"/>
      <c r="C1" s="43"/>
      <c r="D1" s="43"/>
      <c r="E1" s="44"/>
    </row>
    <row r="2" spans="1:5" ht="25.5" x14ac:dyDescent="0.25">
      <c r="A2" s="45" t="s">
        <v>0</v>
      </c>
      <c r="B2" s="46"/>
      <c r="C2" s="46"/>
      <c r="D2" s="46"/>
      <c r="E2" s="47"/>
    </row>
    <row r="3" spans="1:5" ht="18" x14ac:dyDescent="0.25">
      <c r="B3" s="29"/>
      <c r="C3" s="1"/>
      <c r="D3" s="1"/>
      <c r="E3" s="8"/>
    </row>
    <row r="4" spans="1:5" ht="18.75" thickBot="1" x14ac:dyDescent="0.3">
      <c r="A4" s="7" t="s">
        <v>2</v>
      </c>
      <c r="B4" s="25">
        <v>44403.708333333336</v>
      </c>
      <c r="C4" s="1"/>
      <c r="D4" s="1"/>
      <c r="E4" s="9"/>
    </row>
    <row r="5" spans="1:5" ht="18.75" thickBot="1" x14ac:dyDescent="0.3">
      <c r="A5" s="7" t="s">
        <v>3</v>
      </c>
      <c r="B5" s="25">
        <v>44404.25</v>
      </c>
      <c r="C5" s="37"/>
      <c r="D5" s="1"/>
      <c r="E5" s="9"/>
    </row>
    <row r="6" spans="1:5" ht="18" x14ac:dyDescent="0.25">
      <c r="B6" s="29"/>
      <c r="C6" s="1"/>
      <c r="D6" s="1"/>
      <c r="E6" s="11"/>
    </row>
    <row r="7" spans="1:5" ht="18" customHeight="1" x14ac:dyDescent="0.25">
      <c r="A7" s="48" t="s">
        <v>4</v>
      </c>
      <c r="B7" s="49"/>
      <c r="C7" s="49"/>
      <c r="D7" s="49"/>
      <c r="E7" s="50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thickBot="1" x14ac:dyDescent="0.3">
      <c r="A9" s="18" t="e">
        <f>VLOOKUP(B9,'[1]LISTADO ATM'!$A$2:$C$822,3,0)</f>
        <v>#N/A</v>
      </c>
      <c r="B9" s="27"/>
      <c r="C9" s="21" t="e">
        <f>VLOOKUP(B9,'[1]LISTADO ATM'!$A$2:$B$822,2,0)</f>
        <v>#N/A</v>
      </c>
      <c r="D9" s="13" t="s">
        <v>19</v>
      </c>
      <c r="E9" s="38"/>
    </row>
    <row r="10" spans="1:5" ht="18.75" thickBot="1" x14ac:dyDescent="0.3">
      <c r="A10" s="3" t="s">
        <v>11</v>
      </c>
      <c r="B10" s="40">
        <f>COUNT(B9:B9)</f>
        <v>0</v>
      </c>
      <c r="C10" s="51"/>
      <c r="D10" s="52"/>
      <c r="E10" s="53"/>
    </row>
    <row r="11" spans="1:5" x14ac:dyDescent="0.25">
      <c r="B11" s="30"/>
      <c r="E11" s="5"/>
    </row>
    <row r="12" spans="1:5" ht="18" x14ac:dyDescent="0.25">
      <c r="A12" s="48" t="s">
        <v>15</v>
      </c>
      <c r="B12" s="49"/>
      <c r="C12" s="49"/>
      <c r="D12" s="49"/>
      <c r="E12" s="50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10" t="s">
        <v>9</v>
      </c>
    </row>
    <row r="14" spans="1:5" ht="18.75" thickBot="1" x14ac:dyDescent="0.3">
      <c r="A14" s="18" t="e">
        <f>VLOOKUP(B14,'[1]LISTADO ATM'!$A$2:$C$822,3,0)</f>
        <v>#N/A</v>
      </c>
      <c r="B14" s="26"/>
      <c r="C14" s="21" t="e">
        <f>VLOOKUP(B14,'[1]LISTADO ATM'!$A$2:$B$822,2,0)</f>
        <v>#N/A</v>
      </c>
      <c r="D14" s="13" t="s">
        <v>18</v>
      </c>
      <c r="E14" s="21"/>
    </row>
    <row r="15" spans="1:5" ht="18" customHeight="1" thickBot="1" x14ac:dyDescent="0.3">
      <c r="A15" s="3" t="s">
        <v>11</v>
      </c>
      <c r="B15" s="40">
        <f>COUNT(B14:B14)</f>
        <v>0</v>
      </c>
      <c r="C15" s="51"/>
      <c r="D15" s="52"/>
      <c r="E15" s="53"/>
    </row>
    <row r="16" spans="1:5" ht="15.75" thickBot="1" x14ac:dyDescent="0.3">
      <c r="B16" s="30"/>
      <c r="E16" s="5"/>
    </row>
    <row r="17" spans="1:5" ht="18.75" thickBot="1" x14ac:dyDescent="0.3">
      <c r="A17" s="56" t="s">
        <v>13</v>
      </c>
      <c r="B17" s="57"/>
      <c r="C17" s="57"/>
      <c r="D17" s="57"/>
      <c r="E17" s="58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0" t="s">
        <v>9</v>
      </c>
    </row>
    <row r="19" spans="1:5" ht="18" customHeight="1" x14ac:dyDescent="0.25">
      <c r="A19" s="18" t="str">
        <f>VLOOKUP(B19,'[1]LISTADO ATM'!$A$2:$C$822,3,0)</f>
        <v>DISTRITO NACIONAL</v>
      </c>
      <c r="B19" s="27">
        <v>235</v>
      </c>
      <c r="C19" s="34" t="str">
        <f>VLOOKUP(B19,'[1]LISTADO ATM'!$A$2:$B$822,2,0)</f>
        <v xml:space="preserve">ATM Oficina Multicentro La Sirena San Isidro </v>
      </c>
      <c r="D19" s="35" t="s">
        <v>10</v>
      </c>
      <c r="E19" s="38">
        <v>3335965891</v>
      </c>
    </row>
    <row r="20" spans="1:5" ht="18" customHeight="1" x14ac:dyDescent="0.25">
      <c r="A20" s="18" t="str">
        <f>VLOOKUP(B20,'[1]LISTADO ATM'!$A$2:$C$822,3,0)</f>
        <v>DISTRITO NACIONAL</v>
      </c>
      <c r="B20" s="27">
        <v>813</v>
      </c>
      <c r="C20" s="34" t="str">
        <f>VLOOKUP(B20,'[1]LISTADO ATM'!$A$2:$B$822,2,0)</f>
        <v>ATM Oficina Occidental Mall</v>
      </c>
      <c r="D20" s="35" t="s">
        <v>10</v>
      </c>
      <c r="E20" s="38">
        <v>3335965902</v>
      </c>
    </row>
    <row r="21" spans="1:5" ht="18" customHeight="1" x14ac:dyDescent="0.25">
      <c r="A21" s="18" t="str">
        <f>VLOOKUP(B21,'[1]LISTADO ATM'!$A$2:$C$822,3,0)</f>
        <v>DISTRITO NACIONAL</v>
      </c>
      <c r="B21" s="27">
        <v>983</v>
      </c>
      <c r="C21" s="34" t="str">
        <f>VLOOKUP(B21,'[1]LISTADO ATM'!$A$2:$B$822,2,0)</f>
        <v xml:space="preserve">ATM Bravo República de Colombia </v>
      </c>
      <c r="D21" s="35" t="s">
        <v>10</v>
      </c>
      <c r="E21" s="38">
        <v>3335965928</v>
      </c>
    </row>
    <row r="22" spans="1:5" ht="18" customHeight="1" x14ac:dyDescent="0.25">
      <c r="A22" s="18" t="str">
        <f>VLOOKUP(B22,'[1]LISTADO ATM'!$A$2:$C$822,3,0)</f>
        <v>ESTE</v>
      </c>
      <c r="B22" s="27">
        <v>158</v>
      </c>
      <c r="C22" s="34" t="str">
        <f>VLOOKUP(B22,'[1]LISTADO ATM'!$A$2:$B$822,2,0)</f>
        <v xml:space="preserve">ATM Oficina Romana Norte </v>
      </c>
      <c r="D22" s="35" t="s">
        <v>10</v>
      </c>
      <c r="E22" s="38">
        <v>3335966014</v>
      </c>
    </row>
    <row r="23" spans="1:5" ht="18" customHeight="1" x14ac:dyDescent="0.25">
      <c r="A23" s="18" t="str">
        <f>VLOOKUP(B23,'[1]LISTADO ATM'!$A$2:$C$822,3,0)</f>
        <v>SUR</v>
      </c>
      <c r="B23" s="27">
        <v>582</v>
      </c>
      <c r="C23" s="34" t="str">
        <f>VLOOKUP(B23,'[1]LISTADO ATM'!$A$2:$B$822,2,0)</f>
        <v>ATM Estación Sabana Yegua</v>
      </c>
      <c r="D23" s="35" t="s">
        <v>10</v>
      </c>
      <c r="E23" s="38">
        <v>3335966086</v>
      </c>
    </row>
    <row r="24" spans="1:5" ht="18" customHeight="1" x14ac:dyDescent="0.25">
      <c r="A24" s="18" t="str">
        <f>VLOOKUP(B24,'[1]LISTADO ATM'!$A$2:$C$822,3,0)</f>
        <v>ESTE</v>
      </c>
      <c r="B24" s="27">
        <v>742</v>
      </c>
      <c r="C24" s="34" t="str">
        <f>VLOOKUP(B24,'[1]LISTADO ATM'!$A$2:$B$822,2,0)</f>
        <v xml:space="preserve">ATM Oficina Plaza del Rey (La Romana) </v>
      </c>
      <c r="D24" s="35" t="s">
        <v>10</v>
      </c>
      <c r="E24" s="38">
        <v>3335966117</v>
      </c>
    </row>
    <row r="25" spans="1:5" ht="18" customHeight="1" x14ac:dyDescent="0.25">
      <c r="A25" s="18" t="str">
        <f>VLOOKUP(B25,'[1]LISTADO ATM'!$A$2:$C$822,3,0)</f>
        <v>ESTE</v>
      </c>
      <c r="B25" s="27">
        <v>608</v>
      </c>
      <c r="C25" s="34" t="str">
        <f>VLOOKUP(B25,'[1]LISTADO ATM'!$A$2:$B$822,2,0)</f>
        <v xml:space="preserve">ATM Oficina Jumbo (San Pedro) </v>
      </c>
      <c r="D25" s="35" t="s">
        <v>10</v>
      </c>
      <c r="E25" s="38">
        <v>3335967203</v>
      </c>
    </row>
    <row r="26" spans="1:5" ht="18" customHeight="1" x14ac:dyDescent="0.25">
      <c r="A26" s="18" t="str">
        <f>VLOOKUP(B26,'[1]LISTADO ATM'!$A$2:$C$822,3,0)</f>
        <v>SUR</v>
      </c>
      <c r="B26" s="27">
        <v>356</v>
      </c>
      <c r="C26" s="34" t="str">
        <f>VLOOKUP(B26,'[1]LISTADO ATM'!$A$2:$B$822,2,0)</f>
        <v xml:space="preserve">ATM Estación Sigma (San Cristóbal) </v>
      </c>
      <c r="D26" s="35" t="s">
        <v>10</v>
      </c>
      <c r="E26" s="38">
        <v>3335967251</v>
      </c>
    </row>
    <row r="27" spans="1:5" ht="18" customHeight="1" x14ac:dyDescent="0.25">
      <c r="A27" s="18" t="str">
        <f>VLOOKUP(B27,'[1]LISTADO ATM'!$A$2:$C$822,3,0)</f>
        <v>DISTRITO NACIONAL</v>
      </c>
      <c r="B27" s="27">
        <v>354</v>
      </c>
      <c r="C27" s="34" t="str">
        <f>VLOOKUP(B27,'[1]LISTADO ATM'!$A$2:$B$822,2,0)</f>
        <v xml:space="preserve">ATM Oficina Núñez de Cáceres II </v>
      </c>
      <c r="D27" s="35" t="s">
        <v>10</v>
      </c>
      <c r="E27" s="38">
        <v>3335967271</v>
      </c>
    </row>
    <row r="28" spans="1:5" ht="18" customHeight="1" x14ac:dyDescent="0.25">
      <c r="A28" s="18" t="str">
        <f>VLOOKUP(B28,'[1]LISTADO ATM'!$A$2:$C$822,3,0)</f>
        <v>DISTRITO NACIONAL</v>
      </c>
      <c r="B28" s="27">
        <v>486</v>
      </c>
      <c r="C28" s="34" t="str">
        <f>VLOOKUP(B28,'[1]LISTADO ATM'!$A$2:$B$822,2,0)</f>
        <v xml:space="preserve">ATM Olé La Caleta </v>
      </c>
      <c r="D28" s="35" t="s">
        <v>10</v>
      </c>
      <c r="E28" s="38">
        <v>3335967274</v>
      </c>
    </row>
    <row r="29" spans="1:5" ht="18" customHeight="1" x14ac:dyDescent="0.25">
      <c r="A29" s="18" t="str">
        <f>VLOOKUP(B29,'[1]LISTADO ATM'!$A$2:$C$822,3,0)</f>
        <v>ESTE</v>
      </c>
      <c r="B29" s="27">
        <v>824</v>
      </c>
      <c r="C29" s="34" t="str">
        <f>VLOOKUP(B29,'[1]LISTADO ATM'!$A$2:$B$822,2,0)</f>
        <v xml:space="preserve">ATM Multiplaza (Higuey) </v>
      </c>
      <c r="D29" s="35" t="s">
        <v>10</v>
      </c>
      <c r="E29" s="38">
        <v>3335967499</v>
      </c>
    </row>
    <row r="30" spans="1:5" ht="18" customHeight="1" x14ac:dyDescent="0.25">
      <c r="A30" s="18" t="str">
        <f>VLOOKUP(B30,'[1]LISTADO ATM'!$A$2:$C$822,3,0)</f>
        <v>DISTRITO NACIONAL</v>
      </c>
      <c r="B30" s="27">
        <v>618</v>
      </c>
      <c r="C30" s="34" t="str">
        <f>VLOOKUP(B30,'[1]LISTADO ATM'!$A$2:$B$822,2,0)</f>
        <v xml:space="preserve">ATM Bienes Nacionales </v>
      </c>
      <c r="D30" s="35" t="s">
        <v>10</v>
      </c>
      <c r="E30" s="38">
        <v>3335967508</v>
      </c>
    </row>
    <row r="31" spans="1:5" ht="18" customHeight="1" x14ac:dyDescent="0.25">
      <c r="A31" s="18" t="str">
        <f>VLOOKUP(B31,'[1]LISTADO ATM'!$A$2:$C$822,3,0)</f>
        <v>ESTE</v>
      </c>
      <c r="B31" s="27">
        <v>660</v>
      </c>
      <c r="C31" s="34" t="str">
        <f>VLOOKUP(B31,'[1]LISTADO ATM'!$A$2:$B$822,2,0)</f>
        <v>ATM Oficina Romana Norte II</v>
      </c>
      <c r="D31" s="35" t="s">
        <v>10</v>
      </c>
      <c r="E31" s="38">
        <v>3335967521</v>
      </c>
    </row>
    <row r="32" spans="1:5" ht="18" customHeight="1" x14ac:dyDescent="0.25">
      <c r="A32" s="18" t="str">
        <f>VLOOKUP(B32,'[1]LISTADO ATM'!$A$2:$C$822,3,0)</f>
        <v>ESTE</v>
      </c>
      <c r="B32" s="27">
        <v>429</v>
      </c>
      <c r="C32" s="34" t="str">
        <f>VLOOKUP(B32,'[1]LISTADO ATM'!$A$2:$B$822,2,0)</f>
        <v xml:space="preserve">ATM Oficina Jumbo La Romana </v>
      </c>
      <c r="D32" s="35" t="s">
        <v>10</v>
      </c>
      <c r="E32" s="38">
        <v>3335967595</v>
      </c>
    </row>
    <row r="33" spans="1:5" ht="18" customHeight="1" x14ac:dyDescent="0.25">
      <c r="A33" s="18" t="str">
        <f>VLOOKUP(B33,'[1]LISTADO ATM'!$A$2:$C$822,3,0)</f>
        <v>DISTRITO NACIONAL</v>
      </c>
      <c r="B33" s="27">
        <v>715</v>
      </c>
      <c r="C33" s="34" t="str">
        <f>VLOOKUP(B33,'[1]LISTADO ATM'!$A$2:$B$822,2,0)</f>
        <v xml:space="preserve">ATM Oficina 27 de Febrero (Lobby) </v>
      </c>
      <c r="D33" s="35" t="s">
        <v>10</v>
      </c>
      <c r="E33" s="38">
        <v>3335967622</v>
      </c>
    </row>
    <row r="34" spans="1:5" ht="18" customHeight="1" x14ac:dyDescent="0.25">
      <c r="A34" s="18" t="str">
        <f>VLOOKUP(B34,'[1]LISTADO ATM'!$A$2:$C$822,3,0)</f>
        <v>ESTE</v>
      </c>
      <c r="B34" s="27">
        <v>842</v>
      </c>
      <c r="C34" s="34" t="str">
        <f>VLOOKUP(B34,'[1]LISTADO ATM'!$A$2:$B$822,2,0)</f>
        <v xml:space="preserve">ATM Plaza Orense II (La Romana) </v>
      </c>
      <c r="D34" s="35" t="s">
        <v>10</v>
      </c>
      <c r="E34" s="38">
        <v>3335967581</v>
      </c>
    </row>
    <row r="35" spans="1:5" ht="18" customHeight="1" x14ac:dyDescent="0.25">
      <c r="A35" s="18" t="str">
        <f>VLOOKUP(B35,'[1]LISTADO ATM'!$A$2:$C$822,3,0)</f>
        <v>DISTRITO NACIONAL</v>
      </c>
      <c r="B35" s="27">
        <v>629</v>
      </c>
      <c r="C35" s="34" t="str">
        <f>VLOOKUP(B35,'[1]LISTADO ATM'!$A$2:$B$822,2,0)</f>
        <v xml:space="preserve">ATM Oficina Americana Independencia I </v>
      </c>
      <c r="D35" s="35" t="s">
        <v>10</v>
      </c>
      <c r="E35" s="38">
        <v>3335967728</v>
      </c>
    </row>
    <row r="36" spans="1:5" ht="18" customHeight="1" x14ac:dyDescent="0.25">
      <c r="A36" s="18" t="str">
        <f>VLOOKUP(B36,'[1]LISTADO ATM'!$A$2:$C$822,3,0)</f>
        <v>DISTRITO NACIONAL</v>
      </c>
      <c r="B36" s="27">
        <v>355</v>
      </c>
      <c r="C36" s="34" t="str">
        <f>VLOOKUP(B36,'[1]LISTADO ATM'!$A$2:$B$822,2,0)</f>
        <v xml:space="preserve">ATM UNP Metro II </v>
      </c>
      <c r="D36" s="35" t="s">
        <v>10</v>
      </c>
      <c r="E36" s="38">
        <v>3335967740</v>
      </c>
    </row>
    <row r="37" spans="1:5" ht="18" customHeight="1" x14ac:dyDescent="0.25">
      <c r="A37" s="18" t="str">
        <f>VLOOKUP(B37,'[1]LISTADO ATM'!$A$2:$C$822,3,0)</f>
        <v>SUR</v>
      </c>
      <c r="B37" s="27">
        <v>781</v>
      </c>
      <c r="C37" s="34" t="str">
        <f>VLOOKUP(B37,'[1]LISTADO ATM'!$A$2:$B$822,2,0)</f>
        <v xml:space="preserve">ATM Estación Isla Barahona </v>
      </c>
      <c r="D37" s="35" t="s">
        <v>10</v>
      </c>
      <c r="E37" s="38">
        <v>3335967741</v>
      </c>
    </row>
    <row r="38" spans="1:5" ht="18" customHeight="1" x14ac:dyDescent="0.25">
      <c r="A38" s="18" t="str">
        <f>VLOOKUP(B38,'[1]LISTADO ATM'!$A$2:$C$822,3,0)</f>
        <v>DISTRITO NACIONAL</v>
      </c>
      <c r="B38" s="27">
        <v>169</v>
      </c>
      <c r="C38" s="34" t="str">
        <f>VLOOKUP(B38,'[1]LISTADO ATM'!$A$2:$B$822,2,0)</f>
        <v xml:space="preserve">ATM Oficina Caonabo </v>
      </c>
      <c r="D38" s="35" t="s">
        <v>10</v>
      </c>
      <c r="E38" s="38">
        <v>3335967748</v>
      </c>
    </row>
    <row r="39" spans="1:5" ht="18" customHeight="1" x14ac:dyDescent="0.25">
      <c r="A39" s="18" t="str">
        <f>VLOOKUP(B39,'[1]LISTADO ATM'!$A$2:$C$822,3,0)</f>
        <v>ESTE</v>
      </c>
      <c r="B39" s="27">
        <v>399</v>
      </c>
      <c r="C39" s="34" t="str">
        <f>VLOOKUP(B39,'[1]LISTADO ATM'!$A$2:$B$822,2,0)</f>
        <v xml:space="preserve">ATM Oficina La Romana II </v>
      </c>
      <c r="D39" s="35" t="s">
        <v>10</v>
      </c>
      <c r="E39" s="38">
        <v>3335967738</v>
      </c>
    </row>
    <row r="40" spans="1:5" ht="18" customHeight="1" x14ac:dyDescent="0.25">
      <c r="A40" s="18" t="str">
        <f>VLOOKUP(B40,'[1]LISTADO ATM'!$A$2:$C$822,3,0)</f>
        <v>NORTE</v>
      </c>
      <c r="B40" s="27">
        <v>288</v>
      </c>
      <c r="C40" s="34" t="str">
        <f>VLOOKUP(B40,'[1]LISTADO ATM'!$A$2:$B$822,2,0)</f>
        <v xml:space="preserve">ATM Oficina Camino Real II (Puerto Plata) </v>
      </c>
      <c r="D40" s="35" t="s">
        <v>10</v>
      </c>
      <c r="E40" s="38">
        <v>3335967801</v>
      </c>
    </row>
    <row r="41" spans="1:5" ht="18" customHeight="1" x14ac:dyDescent="0.25">
      <c r="A41" s="18" t="str">
        <f>VLOOKUP(B41,'[1]LISTADO ATM'!$A$2:$C$822,3,0)</f>
        <v>ESTE</v>
      </c>
      <c r="B41" s="27">
        <v>963</v>
      </c>
      <c r="C41" s="34" t="str">
        <f>VLOOKUP(B41,'[1]LISTADO ATM'!$A$2:$B$822,2,0)</f>
        <v xml:space="preserve">ATM Multiplaza La Romana </v>
      </c>
      <c r="D41" s="35" t="s">
        <v>10</v>
      </c>
      <c r="E41" s="38">
        <v>3335967816</v>
      </c>
    </row>
    <row r="42" spans="1:5" ht="18" customHeight="1" x14ac:dyDescent="0.25">
      <c r="A42" s="18" t="str">
        <f>VLOOKUP(B42,'[1]LISTADO ATM'!$A$2:$C$822,3,0)</f>
        <v>DISTRITO NACIONAL</v>
      </c>
      <c r="B42" s="27">
        <v>955</v>
      </c>
      <c r="C42" s="34" t="str">
        <f>VLOOKUP(B42,'[1]LISTADO ATM'!$A$2:$B$822,2,0)</f>
        <v xml:space="preserve">ATM Oficina Americana Independencia II </v>
      </c>
      <c r="D42" s="35" t="s">
        <v>10</v>
      </c>
      <c r="E42" s="38">
        <v>3335967817</v>
      </c>
    </row>
    <row r="43" spans="1:5" ht="18" customHeight="1" x14ac:dyDescent="0.25">
      <c r="A43" s="18" t="str">
        <f>VLOOKUP(B43,'[1]LISTADO ATM'!$A$2:$C$822,3,0)</f>
        <v>ESTE</v>
      </c>
      <c r="B43" s="27">
        <v>609</v>
      </c>
      <c r="C43" s="34" t="str">
        <f>VLOOKUP(B43,'[1]LISTADO ATM'!$A$2:$B$822,2,0)</f>
        <v xml:space="preserve">ATM S/M Jumbo (San Pedro) </v>
      </c>
      <c r="D43" s="35" t="s">
        <v>10</v>
      </c>
      <c r="E43" s="38">
        <v>3335967818</v>
      </c>
    </row>
    <row r="44" spans="1:5" ht="18" customHeight="1" x14ac:dyDescent="0.25">
      <c r="A44" s="18" t="str">
        <f>VLOOKUP(B44,'[1]LISTADO ATM'!$A$2:$C$822,3,0)</f>
        <v>NORTE</v>
      </c>
      <c r="B44" s="27">
        <v>774</v>
      </c>
      <c r="C44" s="34" t="str">
        <f>VLOOKUP(B44,'[1]LISTADO ATM'!$A$2:$B$822,2,0)</f>
        <v xml:space="preserve">ATM Oficina Montecristi </v>
      </c>
      <c r="D44" s="35" t="s">
        <v>10</v>
      </c>
      <c r="E44" s="38">
        <v>3335967823</v>
      </c>
    </row>
    <row r="45" spans="1:5" ht="18" customHeight="1" x14ac:dyDescent="0.25">
      <c r="A45" s="18" t="str">
        <f>VLOOKUP(B45,'[1]LISTADO ATM'!$A$2:$C$822,3,0)</f>
        <v>SUR</v>
      </c>
      <c r="B45" s="27">
        <v>699</v>
      </c>
      <c r="C45" s="34" t="str">
        <f>VLOOKUP(B45,'[1]LISTADO ATM'!$A$2:$B$822,2,0)</f>
        <v>ATM S/M Bravo Bani</v>
      </c>
      <c r="D45" s="35" t="s">
        <v>10</v>
      </c>
      <c r="E45" s="38">
        <v>3335967824</v>
      </c>
    </row>
    <row r="46" spans="1:5" ht="18" customHeight="1" x14ac:dyDescent="0.25">
      <c r="A46" s="18" t="str">
        <f>VLOOKUP(B46,'[1]LISTADO ATM'!$A$2:$C$822,3,0)</f>
        <v>SUR</v>
      </c>
      <c r="B46" s="27">
        <v>182</v>
      </c>
      <c r="C46" s="34" t="str">
        <f>VLOOKUP(B46,'[1]LISTADO ATM'!$A$2:$B$822,2,0)</f>
        <v xml:space="preserve">ATM Barahona Comb </v>
      </c>
      <c r="D46" s="35" t="s">
        <v>10</v>
      </c>
      <c r="E46" s="38">
        <v>3335967826</v>
      </c>
    </row>
    <row r="47" spans="1:5" ht="18" customHeight="1" x14ac:dyDescent="0.25">
      <c r="A47" s="18" t="str">
        <f>VLOOKUP(B47,'[1]LISTADO ATM'!$A$2:$C$822,3,0)</f>
        <v>NORTE</v>
      </c>
      <c r="B47" s="27">
        <v>511</v>
      </c>
      <c r="C47" s="34" t="str">
        <f>VLOOKUP(B47,'[1]LISTADO ATM'!$A$2:$B$822,2,0)</f>
        <v xml:space="preserve">ATM UNP Río San Juan (Nagua) </v>
      </c>
      <c r="D47" s="35" t="s">
        <v>10</v>
      </c>
      <c r="E47" s="38" t="s">
        <v>26</v>
      </c>
    </row>
    <row r="48" spans="1:5" ht="18" customHeight="1" thickBot="1" x14ac:dyDescent="0.3">
      <c r="A48" s="18" t="str">
        <f>VLOOKUP(B48,'[1]LISTADO ATM'!$A$2:$C$822,3,0)</f>
        <v>DISTRITO NACIONAL</v>
      </c>
      <c r="B48" s="27">
        <v>377</v>
      </c>
      <c r="C48" s="34" t="str">
        <f>VLOOKUP(B48,'[1]LISTADO ATM'!$A$2:$B$822,2,0)</f>
        <v>ATM Estación del Metro Eduardo Brito</v>
      </c>
      <c r="D48" s="35" t="s">
        <v>10</v>
      </c>
      <c r="E48" s="38">
        <v>3335967640</v>
      </c>
    </row>
    <row r="49" spans="1:5" ht="18.75" thickBot="1" x14ac:dyDescent="0.3">
      <c r="A49" s="22"/>
      <c r="B49" s="40">
        <f>COUNT(B19:B48)</f>
        <v>30</v>
      </c>
      <c r="C49" s="12"/>
      <c r="D49" s="12"/>
      <c r="E49" s="12"/>
    </row>
    <row r="50" spans="1:5" ht="15.75" thickBot="1" x14ac:dyDescent="0.3">
      <c r="B50" s="30"/>
      <c r="E50" s="5"/>
    </row>
    <row r="51" spans="1:5" ht="18.75" thickBot="1" x14ac:dyDescent="0.3">
      <c r="A51" s="56" t="s">
        <v>17</v>
      </c>
      <c r="B51" s="57"/>
      <c r="C51" s="57"/>
      <c r="D51" s="57"/>
      <c r="E51" s="58"/>
    </row>
    <row r="52" spans="1:5" ht="18" x14ac:dyDescent="0.25">
      <c r="A52" s="2" t="s">
        <v>5</v>
      </c>
      <c r="B52" s="2" t="s">
        <v>6</v>
      </c>
      <c r="C52" s="2" t="s">
        <v>7</v>
      </c>
      <c r="D52" s="2" t="s">
        <v>8</v>
      </c>
      <c r="E52" s="10" t="s">
        <v>9</v>
      </c>
    </row>
    <row r="53" spans="1:5" ht="17.25" customHeight="1" x14ac:dyDescent="0.25">
      <c r="A53" s="18" t="str">
        <f>VLOOKUP(B53,'[1]LISTADO ATM'!$A$2:$C$822,3,0)</f>
        <v>DISTRITO NACIONAL</v>
      </c>
      <c r="B53" s="26">
        <v>567</v>
      </c>
      <c r="C53" s="21" t="str">
        <f>VLOOKUP(B53,'[1]LISTADO ATM'!$A$2:$B$822,2,0)</f>
        <v xml:space="preserve">ATM Oficina Máximo Gómez </v>
      </c>
      <c r="D53" s="18" t="s">
        <v>17</v>
      </c>
      <c r="E53" s="38">
        <v>3335965895</v>
      </c>
    </row>
    <row r="54" spans="1:5" ht="17.25" customHeight="1" x14ac:dyDescent="0.25">
      <c r="A54" s="18" t="str">
        <f>VLOOKUP(B54,'[1]LISTADO ATM'!$A$2:$C$822,3,0)</f>
        <v>DISTRITO NACIONAL</v>
      </c>
      <c r="B54" s="26">
        <v>231</v>
      </c>
      <c r="C54" s="21" t="str">
        <f>VLOOKUP(B54,'[1]LISTADO ATM'!$A$2:$B$822,2,0)</f>
        <v xml:space="preserve">ATM Oficina Zona Oriental </v>
      </c>
      <c r="D54" s="18" t="s">
        <v>17</v>
      </c>
      <c r="E54" s="38">
        <v>3335965998</v>
      </c>
    </row>
    <row r="55" spans="1:5" ht="17.25" customHeight="1" x14ac:dyDescent="0.25">
      <c r="A55" s="18" t="str">
        <f>VLOOKUP(B55,'[1]LISTADO ATM'!$A$2:$C$822,3,0)</f>
        <v>DISTRITO NACIONAL</v>
      </c>
      <c r="B55" s="26">
        <v>267</v>
      </c>
      <c r="C55" s="21" t="str">
        <f>VLOOKUP(B55,'[1]LISTADO ATM'!$A$2:$B$822,2,0)</f>
        <v xml:space="preserve">ATM Centro de Caja México </v>
      </c>
      <c r="D55" s="18" t="s">
        <v>17</v>
      </c>
      <c r="E55" s="38">
        <v>3335966016</v>
      </c>
    </row>
    <row r="56" spans="1:5" ht="17.25" customHeight="1" x14ac:dyDescent="0.25">
      <c r="A56" s="18" t="str">
        <f>VLOOKUP(B56,'[1]LISTADO ATM'!$A$2:$C$822,3,0)</f>
        <v>DISTRITO NACIONAL</v>
      </c>
      <c r="B56" s="26">
        <v>684</v>
      </c>
      <c r="C56" s="21" t="str">
        <f>VLOOKUP(B56,'[1]LISTADO ATM'!$A$2:$B$822,2,0)</f>
        <v>ATM Estación Texaco Prolongación 27 Febrero</v>
      </c>
      <c r="D56" s="18" t="s">
        <v>17</v>
      </c>
      <c r="E56" s="38">
        <v>3335966109</v>
      </c>
    </row>
    <row r="57" spans="1:5" ht="17.25" customHeight="1" x14ac:dyDescent="0.25">
      <c r="A57" s="18" t="str">
        <f>VLOOKUP(B57,'[1]LISTADO ATM'!$A$2:$C$822,3,0)</f>
        <v>NORTE</v>
      </c>
      <c r="B57" s="26">
        <v>351</v>
      </c>
      <c r="C57" s="21" t="str">
        <f>VLOOKUP(B57,'[1]LISTADO ATM'!$A$2:$B$822,2,0)</f>
        <v xml:space="preserve">ATM S/M José Luís (Puerto Plata) </v>
      </c>
      <c r="D57" s="18" t="s">
        <v>17</v>
      </c>
      <c r="E57" s="38">
        <v>3335967525</v>
      </c>
    </row>
    <row r="58" spans="1:5" ht="17.25" customHeight="1" x14ac:dyDescent="0.25">
      <c r="A58" s="18" t="str">
        <f>VLOOKUP(B58,'[1]LISTADO ATM'!$A$2:$C$822,3,0)</f>
        <v>DISTRITO NACIONAL</v>
      </c>
      <c r="B58" s="26">
        <v>927</v>
      </c>
      <c r="C58" s="21" t="str">
        <f>VLOOKUP(B58,'[1]LISTADO ATM'!$A$2:$B$822,2,0)</f>
        <v>ATM S/M Bravo La Esperilla</v>
      </c>
      <c r="D58" s="18" t="s">
        <v>17</v>
      </c>
      <c r="E58" s="38">
        <v>3335967755</v>
      </c>
    </row>
    <row r="59" spans="1:5" ht="17.25" customHeight="1" x14ac:dyDescent="0.25">
      <c r="A59" s="18" t="str">
        <f>VLOOKUP(B59,'[1]LISTADO ATM'!$A$2:$C$822,3,0)</f>
        <v>DISTRITO NACIONAL</v>
      </c>
      <c r="B59" s="26">
        <v>160</v>
      </c>
      <c r="C59" s="21" t="str">
        <f>VLOOKUP(B59,'[1]LISTADO ATM'!$A$2:$B$822,2,0)</f>
        <v xml:space="preserve">ATM Oficina Herrera </v>
      </c>
      <c r="D59" s="18" t="s">
        <v>17</v>
      </c>
      <c r="E59" s="38">
        <v>3335967780</v>
      </c>
    </row>
    <row r="60" spans="1:5" ht="17.25" customHeight="1" x14ac:dyDescent="0.25">
      <c r="A60" s="18" t="str">
        <f>VLOOKUP(B60,'[1]LISTADO ATM'!$A$2:$C$822,3,0)</f>
        <v>ESTE</v>
      </c>
      <c r="B60" s="26">
        <v>844</v>
      </c>
      <c r="C60" s="21" t="str">
        <f>VLOOKUP(B60,'[1]LISTADO ATM'!$A$2:$B$822,2,0)</f>
        <v xml:space="preserve">ATM San Juan Shopping Center (Bávaro) </v>
      </c>
      <c r="D60" s="18" t="s">
        <v>17</v>
      </c>
      <c r="E60" s="38">
        <v>3335967822</v>
      </c>
    </row>
    <row r="61" spans="1:5" ht="17.25" customHeight="1" thickBot="1" x14ac:dyDescent="0.3">
      <c r="A61" s="18" t="str">
        <f>VLOOKUP(B61,'[1]LISTADO ATM'!$A$2:$C$822,3,0)</f>
        <v>DISTRITO NACIONAL</v>
      </c>
      <c r="B61" s="26">
        <v>918</v>
      </c>
      <c r="C61" s="21" t="str">
        <f>VLOOKUP(B61,'[1]LISTADO ATM'!$A$2:$B$822,2,0)</f>
        <v xml:space="preserve">ATM S/M Liverpool de la Jacobo Majluta </v>
      </c>
      <c r="D61" s="18" t="s">
        <v>17</v>
      </c>
      <c r="E61" s="38">
        <v>3335967763</v>
      </c>
    </row>
    <row r="62" spans="1:5" ht="18.75" thickBot="1" x14ac:dyDescent="0.3">
      <c r="A62" s="22" t="s">
        <v>11</v>
      </c>
      <c r="B62" s="40">
        <f>COUNT(B53:B61)</f>
        <v>9</v>
      </c>
      <c r="C62" s="12"/>
      <c r="D62" s="12"/>
      <c r="E62" s="12"/>
    </row>
    <row r="63" spans="1:5" ht="15.75" thickBot="1" x14ac:dyDescent="0.3">
      <c r="B63" s="30"/>
      <c r="E63" s="5"/>
    </row>
    <row r="64" spans="1:5" ht="18" customHeight="1" x14ac:dyDescent="0.25">
      <c r="A64" s="63" t="s">
        <v>23</v>
      </c>
      <c r="B64" s="64"/>
      <c r="C64" s="64"/>
      <c r="D64" s="64"/>
      <c r="E64" s="65"/>
    </row>
    <row r="65" spans="1:5" ht="17.25" customHeight="1" x14ac:dyDescent="0.25">
      <c r="A65" s="2" t="s">
        <v>5</v>
      </c>
      <c r="B65" s="2" t="s">
        <v>6</v>
      </c>
      <c r="C65" s="4" t="s">
        <v>7</v>
      </c>
      <c r="D65" s="14" t="s">
        <v>8</v>
      </c>
      <c r="E65" s="10" t="s">
        <v>9</v>
      </c>
    </row>
    <row r="66" spans="1:5" ht="18" customHeight="1" x14ac:dyDescent="0.25">
      <c r="A66" s="15" t="str">
        <f>VLOOKUP(B66,'[1]LISTADO ATM'!$A$2:$C$822,3,0)</f>
        <v>DISTRITO NACIONAL</v>
      </c>
      <c r="B66" s="27">
        <v>993</v>
      </c>
      <c r="C66" s="21" t="str">
        <f>VLOOKUP(B66,'[1]LISTADO ATM'!$A$2:$B$822,2,0)</f>
        <v xml:space="preserve">ATM Centro Medico Integral II </v>
      </c>
      <c r="D66" s="28" t="s">
        <v>22</v>
      </c>
      <c r="E66" s="38">
        <v>3335967773</v>
      </c>
    </row>
    <row r="67" spans="1:5" ht="18" customHeight="1" x14ac:dyDescent="0.25">
      <c r="A67" s="15" t="str">
        <f>VLOOKUP(B67,'[1]LISTADO ATM'!$A$2:$C$822,3,0)</f>
        <v>SUR</v>
      </c>
      <c r="B67" s="27">
        <v>297</v>
      </c>
      <c r="C67" s="21" t="str">
        <f>VLOOKUP(B67,'[1]LISTADO ATM'!$A$2:$B$822,2,0)</f>
        <v xml:space="preserve">ATM S/M Cadena Ocoa </v>
      </c>
      <c r="D67" s="28" t="s">
        <v>22</v>
      </c>
      <c r="E67" s="38">
        <v>3335967777</v>
      </c>
    </row>
    <row r="68" spans="1:5" ht="18" customHeight="1" x14ac:dyDescent="0.25">
      <c r="A68" s="15" t="str">
        <f>VLOOKUP(B68,'[1]LISTADO ATM'!$A$2:$C$822,3,0)</f>
        <v>ESTE</v>
      </c>
      <c r="B68" s="27">
        <v>386</v>
      </c>
      <c r="C68" s="21" t="str">
        <f>VLOOKUP(B68,'[1]LISTADO ATM'!$A$2:$B$822,2,0)</f>
        <v xml:space="preserve">ATM Plaza Verón II </v>
      </c>
      <c r="D68" s="28" t="s">
        <v>22</v>
      </c>
      <c r="E68" s="38">
        <v>3335967778</v>
      </c>
    </row>
    <row r="69" spans="1:5" ht="18" customHeight="1" x14ac:dyDescent="0.25">
      <c r="A69" s="15" t="str">
        <f>VLOOKUP(B69,'[1]LISTADO ATM'!$A$2:$C$822,3,0)</f>
        <v>NORTE</v>
      </c>
      <c r="B69" s="27">
        <v>837</v>
      </c>
      <c r="C69" s="21" t="str">
        <f>VLOOKUP(B69,'[1]LISTADO ATM'!$A$2:$B$822,2,0)</f>
        <v>ATM Estación Next Canabacoa</v>
      </c>
      <c r="D69" s="28" t="s">
        <v>22</v>
      </c>
      <c r="E69" s="38">
        <v>3335967774</v>
      </c>
    </row>
    <row r="70" spans="1:5" ht="18" customHeight="1" x14ac:dyDescent="0.25">
      <c r="A70" s="15" t="str">
        <f>VLOOKUP(B70,'[1]LISTADO ATM'!$A$2:$C$822,3,0)</f>
        <v>SUR</v>
      </c>
      <c r="B70" s="27">
        <v>829</v>
      </c>
      <c r="C70" s="21" t="str">
        <f>VLOOKUP(B70,'[1]LISTADO ATM'!$A$2:$B$822,2,0)</f>
        <v xml:space="preserve">ATM UNP Multicentro Sirena Baní </v>
      </c>
      <c r="D70" s="27" t="s">
        <v>20</v>
      </c>
      <c r="E70" s="38">
        <v>3335967800</v>
      </c>
    </row>
    <row r="71" spans="1:5" ht="18" customHeight="1" x14ac:dyDescent="0.25">
      <c r="A71" s="15" t="str">
        <f>VLOOKUP(B71,'[1]LISTADO ATM'!$A$2:$C$822,3,0)</f>
        <v>DISTRITO NACIONAL</v>
      </c>
      <c r="B71" s="27">
        <v>755</v>
      </c>
      <c r="C71" s="21" t="str">
        <f>VLOOKUP(B71,'[1]LISTADO ATM'!$A$2:$B$822,2,0)</f>
        <v xml:space="preserve">ATM Oficina Galería del Este (Plaza) </v>
      </c>
      <c r="D71" s="27" t="s">
        <v>20</v>
      </c>
      <c r="E71" s="38">
        <v>3335967768</v>
      </c>
    </row>
    <row r="72" spans="1:5" ht="18" customHeight="1" thickBot="1" x14ac:dyDescent="0.3">
      <c r="A72" s="15" t="str">
        <f>VLOOKUP(B72,'[1]LISTADO ATM'!$A$2:$C$822,3,0)</f>
        <v>DISTRITO NACIONAL</v>
      </c>
      <c r="B72" s="26">
        <v>540</v>
      </c>
      <c r="C72" s="21" t="str">
        <f>VLOOKUP(B72,'[1]LISTADO ATM'!$A$2:$B$822,2,0)</f>
        <v xml:space="preserve">ATM Autoservicio Sambil I </v>
      </c>
      <c r="D72" s="27" t="s">
        <v>20</v>
      </c>
      <c r="E72" s="38">
        <v>3335967766</v>
      </c>
    </row>
    <row r="73" spans="1:5" ht="18" customHeight="1" thickBot="1" x14ac:dyDescent="0.3">
      <c r="A73" s="22" t="s">
        <v>11</v>
      </c>
      <c r="B73" s="40">
        <f>COUNT(B66:B72)</f>
        <v>7</v>
      </c>
      <c r="C73" s="12"/>
      <c r="D73" s="12"/>
      <c r="E73" s="12"/>
    </row>
    <row r="74" spans="1:5" ht="15.75" thickBot="1" x14ac:dyDescent="0.3">
      <c r="B74" s="30"/>
      <c r="E74" s="5"/>
    </row>
    <row r="75" spans="1:5" ht="18.75" thickBot="1" x14ac:dyDescent="0.3">
      <c r="A75" s="61" t="s">
        <v>12</v>
      </c>
      <c r="B75" s="62"/>
      <c r="C75" t="s">
        <v>16</v>
      </c>
      <c r="D75" s="5"/>
      <c r="E75" s="5"/>
    </row>
    <row r="76" spans="1:5" ht="18.75" thickBot="1" x14ac:dyDescent="0.3">
      <c r="A76" s="24">
        <f>+B49+B62+B73</f>
        <v>46</v>
      </c>
      <c r="B76" s="31"/>
    </row>
    <row r="77" spans="1:5" ht="15.75" thickBot="1" x14ac:dyDescent="0.3">
      <c r="B77" s="30"/>
      <c r="E77" s="5"/>
    </row>
    <row r="78" spans="1:5" ht="18.75" customHeight="1" thickBot="1" x14ac:dyDescent="0.3">
      <c r="A78" s="56" t="s">
        <v>14</v>
      </c>
      <c r="B78" s="57"/>
      <c r="C78" s="57"/>
      <c r="D78" s="57"/>
      <c r="E78" s="58"/>
    </row>
    <row r="79" spans="1:5" ht="18" x14ac:dyDescent="0.25">
      <c r="A79" s="6" t="s">
        <v>5</v>
      </c>
      <c r="B79" s="10" t="s">
        <v>6</v>
      </c>
      <c r="C79" s="4" t="s">
        <v>7</v>
      </c>
      <c r="D79" s="59" t="s">
        <v>8</v>
      </c>
      <c r="E79" s="60"/>
    </row>
    <row r="80" spans="1:5" ht="18" x14ac:dyDescent="0.25">
      <c r="A80" s="18" t="str">
        <f>VLOOKUP(B80,'[1]LISTADO ATM'!$A$2:$C$822,3,0)</f>
        <v>DISTRITO NACIONAL</v>
      </c>
      <c r="B80" s="26">
        <v>575</v>
      </c>
      <c r="C80" s="18" t="str">
        <f>VLOOKUP(B80,'[1]LISTADO ATM'!$A$2:$B$822,2,0)</f>
        <v xml:space="preserve">ATM EDESUR Tiradentes </v>
      </c>
      <c r="D80" s="54" t="s">
        <v>24</v>
      </c>
      <c r="E80" s="55"/>
    </row>
    <row r="81" spans="1:5" ht="18" x14ac:dyDescent="0.25">
      <c r="A81" s="18" t="str">
        <f>VLOOKUP(B81,'[1]LISTADO ATM'!$A$2:$C$822,3,0)</f>
        <v>NORTE</v>
      </c>
      <c r="B81" s="26">
        <v>528</v>
      </c>
      <c r="C81" s="18" t="str">
        <f>VLOOKUP(B81,'[1]LISTADO ATM'!$A$2:$B$822,2,0)</f>
        <v xml:space="preserve">ATM Ferretería Ochoa (Santiago) </v>
      </c>
      <c r="D81" s="54" t="s">
        <v>25</v>
      </c>
      <c r="E81" s="55"/>
    </row>
    <row r="82" spans="1:5" ht="18" x14ac:dyDescent="0.25">
      <c r="A82" s="18" t="str">
        <f>VLOOKUP(B82,'[1]LISTADO ATM'!$A$2:$C$822,3,0)</f>
        <v>ESTE</v>
      </c>
      <c r="B82" s="26">
        <v>651</v>
      </c>
      <c r="C82" s="18" t="str">
        <f>VLOOKUP(B82,'[1]LISTADO ATM'!$A$2:$B$822,2,0)</f>
        <v>ATM Eco Petroleo Romana</v>
      </c>
      <c r="D82" s="54" t="s">
        <v>21</v>
      </c>
      <c r="E82" s="55"/>
    </row>
    <row r="83" spans="1:5" ht="18" x14ac:dyDescent="0.25">
      <c r="A83" s="33" t="str">
        <f>VLOOKUP(B83,'[1]LISTADO ATM'!$A$2:$C$822,3,0)</f>
        <v>DISTRITO NACIONAL</v>
      </c>
      <c r="B83" s="26">
        <v>26</v>
      </c>
      <c r="C83" s="18" t="str">
        <f>VLOOKUP(B83,'[1]LISTADO ATM'!$A$2:$B$822,2,0)</f>
        <v>ATM S/M Jumbo San Isidro</v>
      </c>
      <c r="D83" s="54" t="s">
        <v>21</v>
      </c>
      <c r="E83" s="55"/>
    </row>
    <row r="84" spans="1:5" ht="18" x14ac:dyDescent="0.25">
      <c r="A84" s="33" t="str">
        <f>VLOOKUP(B84,'[1]LISTADO ATM'!$A$2:$C$822,3,0)</f>
        <v>NORTE</v>
      </c>
      <c r="B84" s="26">
        <v>138</v>
      </c>
      <c r="C84" s="18" t="str">
        <f>VLOOKUP(B84,'[1]LISTADO ATM'!$A$2:$B$822,2,0)</f>
        <v xml:space="preserve">ATM UNP Fantino </v>
      </c>
      <c r="D84" s="54" t="s">
        <v>21</v>
      </c>
      <c r="E84" s="55"/>
    </row>
    <row r="85" spans="1:5" ht="18" x14ac:dyDescent="0.25">
      <c r="A85" s="33" t="str">
        <f>VLOOKUP(B85,'[1]LISTADO ATM'!$A$2:$C$822,3,0)</f>
        <v>DISTRITO NACIONAL</v>
      </c>
      <c r="B85" s="26">
        <v>139</v>
      </c>
      <c r="C85" s="18" t="str">
        <f>VLOOKUP(B85,'[1]LISTADO ATM'!$A$2:$B$822,2,0)</f>
        <v xml:space="preserve">ATM Oficina Plaza Lama Zona Oriental I </v>
      </c>
      <c r="D85" s="54" t="s">
        <v>25</v>
      </c>
      <c r="E85" s="55"/>
    </row>
    <row r="86" spans="1:5" ht="18" x14ac:dyDescent="0.25">
      <c r="A86" s="33" t="str">
        <f>VLOOKUP(B86,'[1]LISTADO ATM'!$A$2:$C$822,3,0)</f>
        <v>DISTRITO NACIONAL</v>
      </c>
      <c r="B86" s="26">
        <v>448</v>
      </c>
      <c r="C86" s="18" t="str">
        <f>VLOOKUP(B86,'[1]LISTADO ATM'!$A$2:$B$822,2,0)</f>
        <v xml:space="preserve">ATM Club Banco Central </v>
      </c>
      <c r="D86" s="54" t="s">
        <v>21</v>
      </c>
      <c r="E86" s="55"/>
    </row>
    <row r="87" spans="1:5" ht="18" x14ac:dyDescent="0.25">
      <c r="A87" s="33" t="str">
        <f>VLOOKUP(B87,'[1]LISTADO ATM'!$A$2:$C$822,3,0)</f>
        <v>DISTRITO NACIONAL</v>
      </c>
      <c r="B87" s="26">
        <v>622</v>
      </c>
      <c r="C87" s="18" t="str">
        <f>VLOOKUP(B87,'[1]LISTADO ATM'!$A$2:$B$822,2,0)</f>
        <v xml:space="preserve">ATM Ayuntamiento D.N. </v>
      </c>
      <c r="D87" s="54" t="s">
        <v>25</v>
      </c>
      <c r="E87" s="55"/>
    </row>
    <row r="88" spans="1:5" ht="18" x14ac:dyDescent="0.25">
      <c r="A88" s="33" t="str">
        <f>VLOOKUP(B88,'[1]LISTADO ATM'!$A$2:$C$822,3,0)</f>
        <v>SUR</v>
      </c>
      <c r="B88" s="26">
        <v>730</v>
      </c>
      <c r="C88" s="18" t="str">
        <f>VLOOKUP(B88,'[1]LISTADO ATM'!$A$2:$B$822,2,0)</f>
        <v xml:space="preserve">ATM Palacio de Justicia Barahona </v>
      </c>
      <c r="D88" s="54" t="s">
        <v>25</v>
      </c>
      <c r="E88" s="55"/>
    </row>
    <row r="89" spans="1:5" ht="18.75" thickBot="1" x14ac:dyDescent="0.3">
      <c r="A89" s="33" t="str">
        <f>VLOOKUP(B89,'[1]LISTADO ATM'!$A$2:$C$822,3,0)</f>
        <v>NORTE</v>
      </c>
      <c r="B89" s="26">
        <v>747</v>
      </c>
      <c r="C89" s="18" t="str">
        <f>VLOOKUP(B89,'[1]LISTADO ATM'!$A$2:$B$822,2,0)</f>
        <v xml:space="preserve">ATM Club BR (Santiago) </v>
      </c>
      <c r="D89" s="54" t="s">
        <v>21</v>
      </c>
      <c r="E89" s="55"/>
    </row>
    <row r="90" spans="1:5" ht="18.75" thickBot="1" x14ac:dyDescent="0.3">
      <c r="A90" s="22" t="s">
        <v>11</v>
      </c>
      <c r="B90" s="40">
        <f>COUNT(B80:B89)</f>
        <v>10</v>
      </c>
      <c r="C90" s="36"/>
      <c r="D90" s="19"/>
      <c r="E90" s="20"/>
    </row>
  </sheetData>
  <mergeCells count="22">
    <mergeCell ref="D80:E80"/>
    <mergeCell ref="D81:E81"/>
    <mergeCell ref="C15:E15"/>
    <mergeCell ref="A17:E17"/>
    <mergeCell ref="D79:E79"/>
    <mergeCell ref="A78:E78"/>
    <mergeCell ref="A75:B75"/>
    <mergeCell ref="A64:E64"/>
    <mergeCell ref="A51:E51"/>
    <mergeCell ref="D85:E85"/>
    <mergeCell ref="D82:E82"/>
    <mergeCell ref="D87:E87"/>
    <mergeCell ref="D88:E88"/>
    <mergeCell ref="D89:E89"/>
    <mergeCell ref="D86:E86"/>
    <mergeCell ref="D83:E83"/>
    <mergeCell ref="D84:E84"/>
    <mergeCell ref="A1:E1"/>
    <mergeCell ref="A2:E2"/>
    <mergeCell ref="A7:E7"/>
    <mergeCell ref="C10:E10"/>
    <mergeCell ref="A12:E12"/>
  </mergeCells>
  <phoneticPr fontId="11" type="noConversion"/>
  <conditionalFormatting sqref="B1:B7 B9 B14 B19:B48 B53:B61 B66:B72 B16:B17 B11:B12 B50:B51 B63:B64 B74:B89 B9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>
        <v>575</v>
      </c>
      <c r="C2" s="39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575 528 651 26 138 139 182 448 511 622 699 730 747 774 837 993 844 386                                                  </v>
      </c>
    </row>
    <row r="3" spans="2:5" ht="18.75" thickBot="1" x14ac:dyDescent="0.3">
      <c r="B3" s="26">
        <v>528</v>
      </c>
      <c r="C3" s="39" t="s">
        <v>16</v>
      </c>
    </row>
    <row r="4" spans="2:5" ht="18.75" thickBot="1" x14ac:dyDescent="0.3">
      <c r="B4" s="26">
        <v>651</v>
      </c>
      <c r="C4" s="39" t="s">
        <v>16</v>
      </c>
    </row>
    <row r="5" spans="2:5" ht="18.75" thickBot="1" x14ac:dyDescent="0.3">
      <c r="B5" s="26">
        <v>26</v>
      </c>
      <c r="C5" s="39" t="s">
        <v>16</v>
      </c>
    </row>
    <row r="6" spans="2:5" ht="18.75" thickBot="1" x14ac:dyDescent="0.3">
      <c r="B6" s="26">
        <v>138</v>
      </c>
      <c r="C6" s="39" t="s">
        <v>16</v>
      </c>
    </row>
    <row r="7" spans="2:5" ht="18.75" thickBot="1" x14ac:dyDescent="0.3">
      <c r="B7" s="26">
        <v>139</v>
      </c>
      <c r="C7" s="39" t="s">
        <v>16</v>
      </c>
    </row>
    <row r="8" spans="2:5" ht="18.75" thickBot="1" x14ac:dyDescent="0.3">
      <c r="B8" s="26">
        <v>182</v>
      </c>
      <c r="C8" s="39" t="s">
        <v>16</v>
      </c>
    </row>
    <row r="9" spans="2:5" ht="18.75" thickBot="1" x14ac:dyDescent="0.3">
      <c r="B9" s="26">
        <v>448</v>
      </c>
      <c r="C9" s="39" t="s">
        <v>16</v>
      </c>
    </row>
    <row r="10" spans="2:5" ht="18.75" thickBot="1" x14ac:dyDescent="0.3">
      <c r="B10" s="26">
        <v>511</v>
      </c>
      <c r="C10" s="39" t="s">
        <v>16</v>
      </c>
    </row>
    <row r="11" spans="2:5" ht="18.75" thickBot="1" x14ac:dyDescent="0.3">
      <c r="B11" s="26">
        <v>622</v>
      </c>
      <c r="C11" s="39" t="s">
        <v>16</v>
      </c>
    </row>
    <row r="12" spans="2:5" ht="18.75" thickBot="1" x14ac:dyDescent="0.3">
      <c r="B12" s="26">
        <v>699</v>
      </c>
      <c r="C12" s="39" t="s">
        <v>16</v>
      </c>
    </row>
    <row r="13" spans="2:5" ht="18.75" thickBot="1" x14ac:dyDescent="0.3">
      <c r="B13" s="26">
        <v>730</v>
      </c>
      <c r="C13" s="39" t="s">
        <v>16</v>
      </c>
    </row>
    <row r="14" spans="2:5" ht="18.75" thickBot="1" x14ac:dyDescent="0.3">
      <c r="B14" s="26">
        <v>747</v>
      </c>
      <c r="C14" s="39" t="s">
        <v>16</v>
      </c>
    </row>
    <row r="15" spans="2:5" ht="18.75" thickBot="1" x14ac:dyDescent="0.3">
      <c r="B15" s="26">
        <v>774</v>
      </c>
      <c r="C15" s="39" t="s">
        <v>16</v>
      </c>
    </row>
    <row r="16" spans="2:5" ht="18.75" thickBot="1" x14ac:dyDescent="0.3">
      <c r="B16" s="26">
        <v>837</v>
      </c>
      <c r="C16" s="39" t="s">
        <v>16</v>
      </c>
    </row>
    <row r="17" spans="2:3" ht="18.75" thickBot="1" x14ac:dyDescent="0.3">
      <c r="B17" s="26">
        <v>993</v>
      </c>
      <c r="C17" s="39" t="s">
        <v>16</v>
      </c>
    </row>
    <row r="18" spans="2:3" ht="18.75" thickBot="1" x14ac:dyDescent="0.3">
      <c r="B18" s="26">
        <v>844</v>
      </c>
      <c r="C18" s="39" t="s">
        <v>16</v>
      </c>
    </row>
    <row r="19" spans="2:3" ht="18.75" thickBot="1" x14ac:dyDescent="0.3">
      <c r="B19" s="41">
        <v>386</v>
      </c>
      <c r="C19" s="39" t="s">
        <v>16</v>
      </c>
    </row>
    <row r="20" spans="2:3" ht="18.75" thickBot="1" x14ac:dyDescent="0.3">
      <c r="B20" s="27"/>
      <c r="C20" s="39" t="s">
        <v>16</v>
      </c>
    </row>
    <row r="21" spans="2:3" ht="18.75" thickBot="1" x14ac:dyDescent="0.3">
      <c r="B21" s="27"/>
      <c r="C21" s="39" t="s">
        <v>16</v>
      </c>
    </row>
    <row r="22" spans="2:3" ht="18.75" thickBot="1" x14ac:dyDescent="0.3">
      <c r="B22" s="27"/>
      <c r="C22" s="39" t="s">
        <v>16</v>
      </c>
    </row>
    <row r="23" spans="2:3" ht="18.75" thickBot="1" x14ac:dyDescent="0.3">
      <c r="B23" s="27"/>
      <c r="C23" s="39" t="s">
        <v>16</v>
      </c>
    </row>
    <row r="24" spans="2:3" ht="18.75" thickBot="1" x14ac:dyDescent="0.3">
      <c r="B24" s="27"/>
      <c r="C24" s="39" t="s">
        <v>16</v>
      </c>
    </row>
    <row r="25" spans="2:3" ht="18.75" thickBot="1" x14ac:dyDescent="0.3">
      <c r="B25" s="27"/>
      <c r="C25" s="39" t="s">
        <v>16</v>
      </c>
    </row>
    <row r="26" spans="2:3" ht="18.75" thickBot="1" x14ac:dyDescent="0.3">
      <c r="B26" s="27"/>
      <c r="C26" s="39" t="s">
        <v>16</v>
      </c>
    </row>
    <row r="27" spans="2:3" ht="18.75" thickBot="1" x14ac:dyDescent="0.3">
      <c r="B27" s="27"/>
      <c r="C27" s="39" t="s">
        <v>16</v>
      </c>
    </row>
    <row r="28" spans="2:3" ht="18.75" thickBot="1" x14ac:dyDescent="0.3">
      <c r="B28" s="27"/>
      <c r="C28" s="39" t="s">
        <v>16</v>
      </c>
    </row>
    <row r="29" spans="2:3" ht="18.75" thickBot="1" x14ac:dyDescent="0.3">
      <c r="B29" s="27"/>
      <c r="C29" s="39" t="s">
        <v>16</v>
      </c>
    </row>
    <row r="30" spans="2:3" ht="18.75" thickBot="1" x14ac:dyDescent="0.3">
      <c r="B30" s="27"/>
      <c r="C30" s="39" t="s">
        <v>16</v>
      </c>
    </row>
    <row r="31" spans="2:3" ht="18.75" thickBot="1" x14ac:dyDescent="0.3">
      <c r="B31" s="27"/>
      <c r="C31" s="39" t="s">
        <v>16</v>
      </c>
    </row>
    <row r="32" spans="2:3" ht="18.75" thickBot="1" x14ac:dyDescent="0.3">
      <c r="B32" s="27"/>
      <c r="C32" s="39" t="s">
        <v>16</v>
      </c>
    </row>
    <row r="33" spans="2:3" ht="18.75" thickBot="1" x14ac:dyDescent="0.3">
      <c r="B33" s="27"/>
      <c r="C33" s="39" t="s">
        <v>16</v>
      </c>
    </row>
    <row r="34" spans="2:3" ht="18.75" thickBot="1" x14ac:dyDescent="0.3">
      <c r="B34" s="27"/>
      <c r="C34" s="39" t="s">
        <v>16</v>
      </c>
    </row>
    <row r="35" spans="2:3" ht="18.75" thickBot="1" x14ac:dyDescent="0.3">
      <c r="B35" s="27"/>
      <c r="C35" s="39" t="s">
        <v>16</v>
      </c>
    </row>
    <row r="36" spans="2:3" ht="18.75" thickBot="1" x14ac:dyDescent="0.3">
      <c r="B36" s="27"/>
      <c r="C36" s="39" t="s">
        <v>16</v>
      </c>
    </row>
    <row r="37" spans="2:3" ht="18.75" thickBot="1" x14ac:dyDescent="0.3">
      <c r="B37" s="27"/>
      <c r="C37" s="39" t="s">
        <v>16</v>
      </c>
    </row>
    <row r="38" spans="2:3" ht="18.75" thickBot="1" x14ac:dyDescent="0.3">
      <c r="B38" s="27"/>
      <c r="C38" s="39" t="s">
        <v>16</v>
      </c>
    </row>
    <row r="39" spans="2:3" ht="18.75" thickBot="1" x14ac:dyDescent="0.3">
      <c r="B39" s="27"/>
      <c r="C39" s="39" t="s">
        <v>16</v>
      </c>
    </row>
    <row r="40" spans="2:3" ht="18.75" thickBot="1" x14ac:dyDescent="0.3">
      <c r="B40" s="27"/>
      <c r="C40" s="39" t="s">
        <v>16</v>
      </c>
    </row>
    <row r="41" spans="2:3" ht="18.75" thickBot="1" x14ac:dyDescent="0.3">
      <c r="B41" s="27"/>
      <c r="C41" s="39" t="s">
        <v>16</v>
      </c>
    </row>
    <row r="42" spans="2:3" ht="18.75" thickBot="1" x14ac:dyDescent="0.3">
      <c r="B42" s="27"/>
      <c r="C42" s="39" t="s">
        <v>16</v>
      </c>
    </row>
    <row r="43" spans="2:3" ht="18.75" thickBot="1" x14ac:dyDescent="0.3">
      <c r="B43" s="27"/>
      <c r="C43" s="39" t="s">
        <v>16</v>
      </c>
    </row>
    <row r="44" spans="2:3" ht="18.75" thickBot="1" x14ac:dyDescent="0.3">
      <c r="B44" s="27"/>
      <c r="C44" s="39" t="s">
        <v>16</v>
      </c>
    </row>
    <row r="45" spans="2:3" ht="18.75" thickBot="1" x14ac:dyDescent="0.3">
      <c r="B45" s="27"/>
      <c r="C45" s="39" t="s">
        <v>16</v>
      </c>
    </row>
    <row r="46" spans="2:3" ht="18.75" thickBot="1" x14ac:dyDescent="0.3">
      <c r="B46" s="27"/>
      <c r="C46" s="39" t="s">
        <v>16</v>
      </c>
    </row>
    <row r="47" spans="2:3" ht="18.75" thickBot="1" x14ac:dyDescent="0.3">
      <c r="B47" s="27"/>
      <c r="C47" s="39" t="s">
        <v>16</v>
      </c>
    </row>
    <row r="48" spans="2:3" ht="18.75" thickBot="1" x14ac:dyDescent="0.3">
      <c r="B48" s="27"/>
      <c r="C48" s="39" t="s">
        <v>16</v>
      </c>
    </row>
    <row r="49" spans="2:3" ht="18.75" thickBot="1" x14ac:dyDescent="0.3">
      <c r="B49" s="27"/>
      <c r="C49" s="39" t="s">
        <v>16</v>
      </c>
    </row>
    <row r="50" spans="2:3" ht="18.75" thickBot="1" x14ac:dyDescent="0.3">
      <c r="B50" s="27"/>
      <c r="C50" s="39" t="s">
        <v>16</v>
      </c>
    </row>
    <row r="51" spans="2:3" ht="18.75" thickBot="1" x14ac:dyDescent="0.3">
      <c r="B51" s="27"/>
      <c r="C51" s="39" t="s">
        <v>16</v>
      </c>
    </row>
    <row r="52" spans="2:3" ht="18.75" thickBot="1" x14ac:dyDescent="0.3">
      <c r="B52" s="27"/>
      <c r="C52" s="39" t="s">
        <v>16</v>
      </c>
    </row>
    <row r="53" spans="2:3" ht="18.75" thickBot="1" x14ac:dyDescent="0.3">
      <c r="B53" s="27"/>
      <c r="C53" s="39" t="s">
        <v>16</v>
      </c>
    </row>
    <row r="54" spans="2:3" ht="18.75" thickBot="1" x14ac:dyDescent="0.3">
      <c r="B54" s="27"/>
      <c r="C54" s="39" t="s">
        <v>16</v>
      </c>
    </row>
    <row r="55" spans="2:3" ht="18.75" thickBot="1" x14ac:dyDescent="0.3">
      <c r="B55" s="27"/>
      <c r="C55" s="39" t="s">
        <v>16</v>
      </c>
    </row>
    <row r="56" spans="2:3" ht="18.75" thickBot="1" x14ac:dyDescent="0.3">
      <c r="B56" s="27"/>
      <c r="C56" s="39" t="s">
        <v>16</v>
      </c>
    </row>
    <row r="57" spans="2:3" ht="18.75" thickBot="1" x14ac:dyDescent="0.3">
      <c r="B57" s="27"/>
      <c r="C57" s="39" t="s">
        <v>16</v>
      </c>
    </row>
    <row r="58" spans="2:3" ht="18.75" thickBot="1" x14ac:dyDescent="0.3">
      <c r="B58" s="27"/>
      <c r="C58" s="39" t="s">
        <v>16</v>
      </c>
    </row>
    <row r="59" spans="2:3" ht="18.75" thickBot="1" x14ac:dyDescent="0.3">
      <c r="B59" s="27"/>
      <c r="C59" s="39" t="s">
        <v>16</v>
      </c>
    </row>
    <row r="60" spans="2:3" ht="18.75" thickBot="1" x14ac:dyDescent="0.3">
      <c r="B60" s="27"/>
      <c r="C60" s="39" t="s">
        <v>16</v>
      </c>
    </row>
    <row r="61" spans="2:3" ht="18.75" thickBot="1" x14ac:dyDescent="0.3">
      <c r="B61" s="27"/>
      <c r="C61" s="39" t="s">
        <v>16</v>
      </c>
    </row>
    <row r="62" spans="2:3" ht="18.75" thickBot="1" x14ac:dyDescent="0.3">
      <c r="B62" s="27"/>
      <c r="C62" s="39" t="s">
        <v>16</v>
      </c>
    </row>
    <row r="63" spans="2:3" ht="18.75" thickBot="1" x14ac:dyDescent="0.3">
      <c r="B63" s="27"/>
      <c r="C63" s="39" t="s">
        <v>16</v>
      </c>
    </row>
    <row r="64" spans="2:3" ht="18.75" thickBot="1" x14ac:dyDescent="0.3">
      <c r="B64" s="27"/>
      <c r="C64" s="39" t="s">
        <v>16</v>
      </c>
    </row>
    <row r="65" spans="2:3" ht="18.75" thickBot="1" x14ac:dyDescent="0.3">
      <c r="B65" s="27"/>
      <c r="C65" s="39" t="s">
        <v>16</v>
      </c>
    </row>
    <row r="66" spans="2:3" ht="18.75" thickBot="1" x14ac:dyDescent="0.3">
      <c r="B66" s="18"/>
      <c r="C66" s="39" t="s">
        <v>16</v>
      </c>
    </row>
    <row r="67" spans="2:3" ht="18.75" thickBot="1" x14ac:dyDescent="0.3">
      <c r="B67" s="18"/>
      <c r="C67" s="39" t="s">
        <v>16</v>
      </c>
    </row>
    <row r="68" spans="2:3" ht="18" x14ac:dyDescent="0.25">
      <c r="B68" s="18"/>
      <c r="C68" s="39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6:B68">
    <cfRule type="duplicateValues" dxfId="11" priority="2490"/>
  </conditionalFormatting>
  <conditionalFormatting sqref="B61:B65">
    <cfRule type="duplicateValues" dxfId="10" priority="31"/>
  </conditionalFormatting>
  <conditionalFormatting sqref="B42:B65">
    <cfRule type="duplicateValues" dxfId="9" priority="28"/>
    <cfRule type="duplicateValues" dxfId="8" priority="29"/>
    <cfRule type="duplicateValues" dxfId="7" priority="30"/>
  </conditionalFormatting>
  <conditionalFormatting sqref="B42:B60">
    <cfRule type="duplicateValues" dxfId="6" priority="32"/>
  </conditionalFormatting>
  <conditionalFormatting sqref="B27:B41">
    <cfRule type="duplicateValues" dxfId="5" priority="8"/>
  </conditionalFormatting>
  <conditionalFormatting sqref="B27:B41">
    <cfRule type="duplicateValues" dxfId="4" priority="5"/>
    <cfRule type="duplicateValues" dxfId="3" priority="6"/>
    <cfRule type="duplicateValues" dxfId="2" priority="7"/>
  </conditionalFormatting>
  <conditionalFormatting sqref="B20:B26">
    <cfRule type="duplicateValues" dxfId="1" priority="3"/>
  </conditionalFormatting>
  <conditionalFormatting sqref="B2:B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2021-07-27T09:48:41Z</dcterms:modified>
</cp:coreProperties>
</file>