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9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Hoja1" sheetId="4" r:id="rId3"/>
    <sheet name="Hoja" sheetId="3" r:id="rId4"/>
  </sheets>
  <externalReferences>
    <externalReference r:id="rId5"/>
  </externalReferences>
  <definedNames>
    <definedName name="_xlnm._FilterDatabase" localSheetId="1" hidden="1">Efectivo!$A$77:$E$77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 l="1"/>
  <c r="A29" i="1"/>
  <c r="C28" i="1"/>
  <c r="A28" i="1"/>
  <c r="C27" i="1"/>
  <c r="A27" i="1"/>
  <c r="C26" i="1"/>
  <c r="A26" i="1"/>
  <c r="C51" i="1"/>
  <c r="A51" i="1"/>
  <c r="C63" i="1"/>
  <c r="A63" i="1"/>
  <c r="B81" i="1" l="1"/>
  <c r="B74" i="1"/>
  <c r="A72" i="1"/>
  <c r="C72" i="1"/>
  <c r="B94" i="1"/>
  <c r="B39" i="1"/>
  <c r="B52" i="1"/>
  <c r="C44" i="1"/>
  <c r="C45" i="1"/>
  <c r="C46" i="1"/>
  <c r="A44" i="1"/>
  <c r="A45" i="1"/>
  <c r="A4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C80" i="1"/>
  <c r="A80" i="1"/>
  <c r="C70" i="1"/>
  <c r="C71" i="1"/>
  <c r="A70" i="1"/>
  <c r="A71" i="1"/>
  <c r="C61" i="1"/>
  <c r="C62" i="1"/>
  <c r="A61" i="1"/>
  <c r="A62" i="1"/>
  <c r="B64" i="1"/>
  <c r="C60" i="1"/>
  <c r="A60" i="1"/>
  <c r="C91" i="1"/>
  <c r="A91" i="1"/>
  <c r="C59" i="1"/>
  <c r="A59" i="1"/>
  <c r="C90" i="1"/>
  <c r="A90" i="1"/>
  <c r="C47" i="1"/>
  <c r="C48" i="1"/>
  <c r="C49" i="1"/>
  <c r="C50" i="1"/>
  <c r="A47" i="1"/>
  <c r="A48" i="1"/>
  <c r="A49" i="1"/>
  <c r="A50" i="1"/>
  <c r="C24" i="1"/>
  <c r="C25" i="1"/>
  <c r="A24" i="1"/>
  <c r="A25" i="1"/>
  <c r="C9" i="1" l="1"/>
  <c r="A9" i="1"/>
  <c r="C73" i="1"/>
  <c r="A73" i="1"/>
  <c r="C79" i="1"/>
  <c r="A79" i="1"/>
  <c r="C69" i="1" l="1"/>
  <c r="A69" i="1"/>
  <c r="C92" i="1"/>
  <c r="A92" i="1"/>
  <c r="C89" i="1"/>
  <c r="A89" i="1"/>
  <c r="C78" i="1"/>
  <c r="A78" i="1"/>
  <c r="C43" i="1" l="1"/>
  <c r="A43" i="1"/>
  <c r="C88" i="1"/>
  <c r="A88" i="1"/>
  <c r="C68" i="1"/>
  <c r="A68" i="1"/>
  <c r="C57" i="1" l="1"/>
  <c r="A57" i="1"/>
  <c r="A93" i="1" l="1"/>
  <c r="C93" i="1"/>
  <c r="A56" i="1"/>
  <c r="A58" i="1"/>
  <c r="C58" i="1" l="1"/>
  <c r="C56" i="1"/>
  <c r="A84" i="1" l="1"/>
  <c r="E2" i="3"/>
</calcChain>
</file>

<file path=xl/sharedStrings.xml><?xml version="1.0" encoding="utf-8"?>
<sst xmlns="http://schemas.openxmlformats.org/spreadsheetml/2006/main" count="1039" uniqueCount="63">
  <si>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</si>
  <si>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</si>
  <si>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</si>
  <si>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</si>
  <si>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</si>
  <si>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</si>
  <si>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</si>
  <si>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</si>
  <si>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</si>
  <si>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</si>
  <si>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</si>
  <si>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</si>
  <si>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</si>
  <si>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</si>
  <si>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</si>
  <si>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</si>
  <si>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</si>
  <si>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</si>
  <si>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</si>
  <si>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</si>
  <si>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3 Gavetas Vacias</t>
  </si>
  <si>
    <t>FUERA DE SERVICIO / GAVETAS DE RECHAZOS Y DEPOSITOS FULL</t>
  </si>
  <si>
    <t>GAVETA DE RECHAZO LLENA</t>
  </si>
  <si>
    <t>2 Gavetas Vacias + 1 Fallando</t>
  </si>
  <si>
    <t>FUERA DE SERVICIO / GAVETAS VACIAS + GAVETAS FALLANDO</t>
  </si>
  <si>
    <t>LOCATION</t>
  </si>
  <si>
    <t>DRBR219</t>
  </si>
  <si>
    <t>A/S Ofic. La Altagracia</t>
  </si>
  <si>
    <t>DRBR24R</t>
  </si>
  <si>
    <t>A/S Ofic. Nuñez de Caceres</t>
  </si>
  <si>
    <t>DRBR24W</t>
  </si>
  <si>
    <t>A/S Ofic. Diamond Plaza</t>
  </si>
  <si>
    <t>DRBR312</t>
  </si>
  <si>
    <t>A/S Ofic. Tiradentes</t>
  </si>
  <si>
    <t>DRBR330</t>
  </si>
  <si>
    <t>A/S Ofic. Boulevard Higuey</t>
  </si>
  <si>
    <t>DRBR429</t>
  </si>
  <si>
    <t>A/S Ofic. Jumbo La Romana</t>
  </si>
  <si>
    <t>DRBR540</t>
  </si>
  <si>
    <t>A/S Ofic. Sambil    </t>
  </si>
  <si>
    <t>DRBR654</t>
  </si>
  <si>
    <t>A/S Ofic. Jumbo Puerto Plata</t>
  </si>
  <si>
    <t>DRBR685</t>
  </si>
  <si>
    <t>A/S Ofic. UASD Sto. Dgo.</t>
  </si>
  <si>
    <t>DRBR755</t>
  </si>
  <si>
    <t>A/S Ofic. Galerias del Este</t>
  </si>
  <si>
    <t>DRBR780</t>
  </si>
  <si>
    <t>A/S Ofic. Agora Mall    </t>
  </si>
  <si>
    <t>EN SERVICIO</t>
  </si>
  <si>
    <t xml:space="preserve">SIN EFECTIVO Incident 3335969340 </t>
  </si>
  <si>
    <t>SIN EFECTIVO Incident 3335967595</t>
  </si>
  <si>
    <t>SIN EFECTIVO Incident 3335969317</t>
  </si>
  <si>
    <t>FALLA NO CONFIRMADA Incident 3335969997</t>
  </si>
  <si>
    <t>3335970080 </t>
  </si>
  <si>
    <t>GAVETA DE DEPOSITO LLENA</t>
  </si>
  <si>
    <t>3335970147 </t>
  </si>
  <si>
    <t>3335970155 </t>
  </si>
  <si>
    <t>3335970581 </t>
  </si>
  <si>
    <t>3335970603 </t>
  </si>
  <si>
    <t>3335970635 </t>
  </si>
  <si>
    <t>3335970692 </t>
  </si>
  <si>
    <t>3335970694 </t>
  </si>
  <si>
    <t>3335971786 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</si>
</sst>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theme="1"/>
      <name val="Calibri"/>
      <family val="2"/>
      <scheme val="minor"/>
    </font>
    <font>
      <b/>
      <sz val="12"/>
      <name val="Palatino Linotype"/>
      <family val="1"/>
    </font>
  </fonts>
  <fills count="49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89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9" borderId="9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47" borderId="22" xfId="0" applyFill="1" applyBorder="1" applyAlignment="1">
      <alignment vertical="center" wrapText="1"/>
    </xf>
    <xf numFmtId="0" fontId="7" fillId="47" borderId="35" xfId="0" applyFont="1" applyFill="1" applyBorder="1" applyAlignment="1">
      <alignment vertical="center" wrapText="1"/>
    </xf>
    <xf numFmtId="0" fontId="9" fillId="3" borderId="36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horizontal="right" vertical="center" wrapText="1"/>
    </xf>
    <xf numFmtId="0" fontId="9" fillId="8" borderId="35" xfId="0" applyFont="1" applyFill="1" applyBorder="1" applyAlignment="1">
      <alignment vertical="center" wrapText="1"/>
    </xf>
    <xf numFmtId="0" fontId="0" fillId="0" borderId="37" xfId="0" applyBorder="1"/>
    <xf numFmtId="0" fontId="0" fillId="0" borderId="39" xfId="0" applyBorder="1"/>
    <xf numFmtId="0" fontId="0" fillId="0" borderId="36" xfId="0" applyBorder="1"/>
    <xf numFmtId="0" fontId="0" fillId="0" borderId="38" xfId="0" applyBorder="1"/>
    <xf numFmtId="0" fontId="41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37" fillId="6" borderId="34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7" fillId="47" borderId="37" xfId="0" applyFont="1" applyFill="1" applyBorder="1" applyAlignment="1">
      <alignment horizontal="right" vertical="center" wrapText="1"/>
    </xf>
    <xf numFmtId="0" fontId="7" fillId="47" borderId="36" xfId="0" applyFont="1" applyFill="1" applyBorder="1" applyAlignment="1">
      <alignment horizontal="right" vertical="center" wrapText="1"/>
    </xf>
    <xf numFmtId="0" fontId="40" fillId="48" borderId="37" xfId="0" applyFont="1" applyFill="1" applyBorder="1" applyAlignment="1">
      <alignment horizontal="center"/>
    </xf>
    <xf numFmtId="0" fontId="40" fillId="48" borderId="36" xfId="0" applyFon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6" xfId="0" applyFill="1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1"/>
      <tableStyleElement type="headerRow" dxfId="420"/>
      <tableStyleElement type="totalRow" dxfId="419"/>
      <tableStyleElement type="firstColumn" dxfId="418"/>
      <tableStyleElement type="lastColumn" dxfId="417"/>
      <tableStyleElement type="firstRowStripe" dxfId="416"/>
      <tableStyleElement type="firstColumnStripe" dxfId="4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zoomScale="90" zoomScaleNormal="90" workbookViewId="0">
      <selection activeCell="C9" sqref="C9"/>
    </sheetView>
  </sheetViews>
  <sheetFormatPr baseColWidth="10" defaultColWidth="23.42578125" defaultRowHeight="15" x14ac:dyDescent="0.25"/>
  <cols>
    <col min="1" max="1" width="25.7109375" bestFit="1" customWidth="1"/>
    <col min="2" max="2" width="17.7109375" style="29" bestFit="1" customWidth="1"/>
    <col min="3" max="3" width="56.85546875" bestFit="1" customWidth="1"/>
    <col min="4" max="4" width="37.140625" bestFit="1" customWidth="1"/>
    <col min="5" max="5" width="17.28515625" bestFit="1" customWidth="1"/>
  </cols>
  <sheetData>
    <row r="1" spans="1:5" ht="25.5" x14ac:dyDescent="0.25">
      <c r="A1" s="60" t="s">
        <v>1</v>
      </c>
      <c r="B1" s="61"/>
      <c r="C1" s="61"/>
      <c r="D1" s="61"/>
      <c r="E1" s="62"/>
    </row>
    <row r="2" spans="1:5" ht="25.5" x14ac:dyDescent="0.25">
      <c r="A2" s="63" t="s">
        <v>0</v>
      </c>
      <c r="B2" s="64"/>
      <c r="C2" s="64"/>
      <c r="D2" s="64"/>
      <c r="E2" s="65"/>
    </row>
    <row r="3" spans="1:5" ht="18" x14ac:dyDescent="0.25">
      <c r="B3" s="26"/>
      <c r="C3" s="1"/>
      <c r="D3" s="1"/>
      <c r="E3" s="8"/>
    </row>
    <row r="4" spans="1:5" ht="18.75" thickBot="1" x14ac:dyDescent="0.3">
      <c r="A4" s="7" t="s">
        <v>2</v>
      </c>
      <c r="B4" s="23">
        <v>44406.25</v>
      </c>
      <c r="C4" s="1"/>
      <c r="D4" s="1"/>
      <c r="E4" s="9"/>
    </row>
    <row r="5" spans="1:5" ht="18.75" thickBot="1" x14ac:dyDescent="0.3">
      <c r="A5" s="7" t="s">
        <v>3</v>
      </c>
      <c r="B5" s="23">
        <v>44406.708333333336</v>
      </c>
      <c r="C5" s="34"/>
      <c r="D5" s="1"/>
      <c r="E5" s="9"/>
    </row>
    <row r="6" spans="1:5" ht="18" x14ac:dyDescent="0.25">
      <c r="B6" s="26"/>
      <c r="C6" s="1"/>
      <c r="D6" s="1"/>
      <c r="E6" s="11"/>
    </row>
    <row r="7" spans="1:5" ht="18" x14ac:dyDescent="0.25">
      <c r="A7" s="66" t="s">
        <v>4</v>
      </c>
      <c r="B7" s="67"/>
      <c r="C7" s="67"/>
      <c r="D7" s="67"/>
      <c r="E7" s="68"/>
    </row>
    <row r="8" spans="1:5" ht="18" x14ac:dyDescent="0.25">
      <c r="A8" s="2" t="s">
        <v>5</v>
      </c>
      <c r="B8" s="10" t="s">
        <v>6</v>
      </c>
      <c r="C8" s="2" t="s">
        <v>7</v>
      </c>
      <c r="D8" s="10" t="s">
        <v>8</v>
      </c>
      <c r="E8" s="10" t="s">
        <v>9</v>
      </c>
    </row>
    <row r="9" spans="1:5" ht="18" x14ac:dyDescent="0.25">
      <c r="A9" s="18" t="str">
        <f>VLOOKUP(B9,'[1]LISTADO ATM'!$A$2:$C$822,3,0)</f>
        <v>NORTE</v>
      </c>
      <c r="B9" s="52">
        <v>288</v>
      </c>
      <c r="C9" s="54" t="str">
        <f>VLOOKUP(B9,'[1]LISTADO ATM'!$A$2:$B$822,2,0)</f>
        <v xml:space="preserve">ATM Oficina Camino Real II (Puerto Plata) </v>
      </c>
      <c r="D9" s="13" t="s">
        <v>19</v>
      </c>
      <c r="E9" s="19">
        <v>3335970739</v>
      </c>
    </row>
    <row r="10" spans="1:5" ht="18" x14ac:dyDescent="0.25">
      <c r="A10" s="18" t="str">
        <f>VLOOKUP(B10,'[1]LISTADO ATM'!$A$2:$C$822,3,0)</f>
        <v>NORTE</v>
      </c>
      <c r="B10" s="25">
        <v>142</v>
      </c>
      <c r="C10" s="54" t="str">
        <f>VLOOKUP(B10,'[1]LISTADO ATM'!$A$2:$B$822,2,0)</f>
        <v xml:space="preserve">ATM Centro de Caja Galerías Bonao </v>
      </c>
      <c r="D10" s="13" t="s">
        <v>19</v>
      </c>
      <c r="E10" s="19">
        <v>3335969999</v>
      </c>
    </row>
    <row r="11" spans="1:5" ht="18" x14ac:dyDescent="0.25">
      <c r="A11" s="18" t="str">
        <f>VLOOKUP(B11,'[1]LISTADO ATM'!$A$2:$C$822,3,0)</f>
        <v>ESTE</v>
      </c>
      <c r="B11" s="25">
        <v>104</v>
      </c>
      <c r="C11" s="54" t="str">
        <f>VLOOKUP(B11,'[1]LISTADO ATM'!$A$2:$B$822,2,0)</f>
        <v xml:space="preserve">ATM Jumbo Higuey </v>
      </c>
      <c r="D11" s="13" t="s">
        <v>19</v>
      </c>
      <c r="E11" s="19" t="s">
        <v>55</v>
      </c>
    </row>
    <row r="12" spans="1:5" ht="18" x14ac:dyDescent="0.25">
      <c r="A12" s="18" t="str">
        <f>VLOOKUP(B12,'[1]LISTADO ATM'!$A$2:$C$822,3,0)</f>
        <v>ESTE</v>
      </c>
      <c r="B12" s="52">
        <v>613</v>
      </c>
      <c r="C12" s="54" t="str">
        <f>VLOOKUP(B12,'[1]LISTADO ATM'!$A$2:$B$822,2,0)</f>
        <v xml:space="preserve">ATM Almacenes Zaglul (La Altagracia) </v>
      </c>
      <c r="D12" s="13" t="s">
        <v>19</v>
      </c>
      <c r="E12" s="19">
        <v>3335970167</v>
      </c>
    </row>
    <row r="13" spans="1:5" ht="18" x14ac:dyDescent="0.25">
      <c r="A13" s="18" t="str">
        <f>VLOOKUP(B13,'[1]LISTADO ATM'!$A$2:$C$822,3,0)</f>
        <v>DISTRITO NACIONAL</v>
      </c>
      <c r="B13" s="52">
        <v>577</v>
      </c>
      <c r="C13" s="54" t="str">
        <f>VLOOKUP(B13,'[1]LISTADO ATM'!$A$2:$B$822,2,0)</f>
        <v xml:space="preserve">ATM Olé Ave. Duarte </v>
      </c>
      <c r="D13" s="13" t="s">
        <v>19</v>
      </c>
      <c r="E13" s="19" t="s">
        <v>57</v>
      </c>
    </row>
    <row r="14" spans="1:5" ht="18" x14ac:dyDescent="0.25">
      <c r="A14" s="18" t="str">
        <f>VLOOKUP(B14,'[1]LISTADO ATM'!$A$2:$C$822,3,0)</f>
        <v>DISTRITO NACIONAL</v>
      </c>
      <c r="B14" s="25">
        <v>815</v>
      </c>
      <c r="C14" s="54" t="str">
        <f>VLOOKUP(B14,'[1]LISTADO ATM'!$A$2:$B$822,2,0)</f>
        <v xml:space="preserve">ATM Oficina Atalaya del Mar </v>
      </c>
      <c r="D14" s="13" t="s">
        <v>19</v>
      </c>
      <c r="E14" s="19">
        <v>3335970596</v>
      </c>
    </row>
    <row r="15" spans="1:5" ht="18" x14ac:dyDescent="0.25">
      <c r="A15" s="18" t="str">
        <f>VLOOKUP(B15,'[1]LISTADO ATM'!$A$2:$C$822,3,0)</f>
        <v>DISTRITO NACIONAL</v>
      </c>
      <c r="B15" s="52">
        <v>671</v>
      </c>
      <c r="C15" s="54" t="str">
        <f>VLOOKUP(B15,'[1]LISTADO ATM'!$A$2:$B$822,2,0)</f>
        <v>ATM Ayuntamiento Sto. Dgo. Norte</v>
      </c>
      <c r="D15" s="13" t="s">
        <v>19</v>
      </c>
      <c r="E15" s="19">
        <v>3335970661</v>
      </c>
    </row>
    <row r="16" spans="1:5" ht="18" x14ac:dyDescent="0.25">
      <c r="A16" s="18" t="str">
        <f>VLOOKUP(B16,'[1]LISTADO ATM'!$A$2:$C$822,3,0)</f>
        <v>DISTRITO NACIONAL</v>
      </c>
      <c r="B16" s="52">
        <v>955</v>
      </c>
      <c r="C16" s="54" t="str">
        <f>VLOOKUP(B16,'[1]LISTADO ATM'!$A$2:$B$822,2,0)</f>
        <v xml:space="preserve">ATM Oficina Americana Independencia II </v>
      </c>
      <c r="D16" s="13" t="s">
        <v>19</v>
      </c>
      <c r="E16" s="19" t="s">
        <v>61</v>
      </c>
    </row>
    <row r="17" spans="1:5" ht="18" x14ac:dyDescent="0.25">
      <c r="A17" s="18" t="str">
        <f>VLOOKUP(B17,'[1]LISTADO ATM'!$A$2:$C$822,3,0)</f>
        <v>NORTE</v>
      </c>
      <c r="B17" s="52">
        <v>778</v>
      </c>
      <c r="C17" s="54" t="str">
        <f>VLOOKUP(B17,'[1]LISTADO ATM'!$A$2:$B$822,2,0)</f>
        <v xml:space="preserve">ATM Oficina Esperanza (Mao) </v>
      </c>
      <c r="D17" s="13" t="s">
        <v>19</v>
      </c>
      <c r="E17" s="19">
        <v>3335970703</v>
      </c>
    </row>
    <row r="18" spans="1:5" ht="18" x14ac:dyDescent="0.25">
      <c r="A18" s="18" t="str">
        <f>VLOOKUP(B18,'[1]LISTADO ATM'!$A$2:$C$822,3,0)</f>
        <v>DISTRITO NACIONAL</v>
      </c>
      <c r="B18" s="56">
        <v>347</v>
      </c>
      <c r="C18" s="54" t="str">
        <f>VLOOKUP(B18,'[1]LISTADO ATM'!$A$2:$B$822,2,0)</f>
        <v>ATM Patio de Colombia</v>
      </c>
      <c r="D18" s="13" t="s">
        <v>19</v>
      </c>
      <c r="E18" s="19">
        <v>3335970717</v>
      </c>
    </row>
    <row r="19" spans="1:5" ht="18" x14ac:dyDescent="0.25">
      <c r="A19" s="18" t="str">
        <f>VLOOKUP(B19,'[1]LISTADO ATM'!$A$2:$C$822,3,0)</f>
        <v>SUR</v>
      </c>
      <c r="B19" s="25">
        <v>249</v>
      </c>
      <c r="C19" s="54" t="str">
        <f>VLOOKUP(B19,'[1]LISTADO ATM'!$A$2:$B$822,2,0)</f>
        <v xml:space="preserve">ATM Banco Agrícola Neiba </v>
      </c>
      <c r="D19" s="13" t="s">
        <v>19</v>
      </c>
      <c r="E19" s="19">
        <v>3335970746</v>
      </c>
    </row>
    <row r="20" spans="1:5" ht="18" x14ac:dyDescent="0.25">
      <c r="A20" s="18" t="str">
        <f>VLOOKUP(B20,'[1]LISTADO ATM'!$A$2:$C$822,3,0)</f>
        <v>DISTRITO NACIONAL</v>
      </c>
      <c r="B20" s="52">
        <v>165</v>
      </c>
      <c r="C20" s="54" t="str">
        <f>VLOOKUP(B20,'[1]LISTADO ATM'!$A$2:$B$822,2,0)</f>
        <v>ATM Autoservicio Megacentro</v>
      </c>
      <c r="D20" s="13" t="s">
        <v>19</v>
      </c>
      <c r="E20" s="19">
        <v>3335971084</v>
      </c>
    </row>
    <row r="21" spans="1:5" ht="18" x14ac:dyDescent="0.25">
      <c r="A21" s="18" t="str">
        <f>VLOOKUP(B21,'[1]LISTADO ATM'!$A$2:$C$822,3,0)</f>
        <v>SUR</v>
      </c>
      <c r="B21" s="52">
        <v>871</v>
      </c>
      <c r="C21" s="54" t="str">
        <f>VLOOKUP(B21,'[1]LISTADO ATM'!$A$2:$B$822,2,0)</f>
        <v>ATM Plaza Cultural San Juan</v>
      </c>
      <c r="D21" s="13" t="s">
        <v>19</v>
      </c>
      <c r="E21" s="35">
        <v>3335970684</v>
      </c>
    </row>
    <row r="22" spans="1:5" ht="18" x14ac:dyDescent="0.25">
      <c r="A22" s="18" t="str">
        <f>VLOOKUP(B22,'[1]LISTADO ATM'!$A$2:$C$822,3,0)</f>
        <v>DISTRITO NACIONAL</v>
      </c>
      <c r="B22" s="52">
        <v>826</v>
      </c>
      <c r="C22" s="54" t="str">
        <f>VLOOKUP(B22,'[1]LISTADO ATM'!$A$2:$B$822,2,0)</f>
        <v xml:space="preserve">ATM Oficina Diamond Plaza II </v>
      </c>
      <c r="D22" s="13" t="s">
        <v>19</v>
      </c>
      <c r="E22" s="35">
        <v>3335970599</v>
      </c>
    </row>
    <row r="23" spans="1:5" ht="18" x14ac:dyDescent="0.25">
      <c r="A23" s="18" t="str">
        <f>VLOOKUP(B23,'[1]LISTADO ATM'!$A$2:$C$822,3,0)</f>
        <v>DISTRITO NACIONAL</v>
      </c>
      <c r="B23" s="52">
        <v>570</v>
      </c>
      <c r="C23" s="54" t="str">
        <f>VLOOKUP(B23,'[1]LISTADO ATM'!$A$2:$B$822,2,0)</f>
        <v xml:space="preserve">ATM S/M Liverpool Villa Mella </v>
      </c>
      <c r="D23" s="13" t="s">
        <v>19</v>
      </c>
      <c r="E23" s="35" t="s">
        <v>60</v>
      </c>
    </row>
    <row r="24" spans="1:5" ht="18" x14ac:dyDescent="0.25">
      <c r="A24" s="18" t="str">
        <f>VLOOKUP(B24,'[1]LISTADO ATM'!$A$2:$C$822,3,0)</f>
        <v>DISTRITO NACIONAL</v>
      </c>
      <c r="B24" s="52">
        <v>753</v>
      </c>
      <c r="C24" s="54" t="str">
        <f>VLOOKUP(B24,'[1]LISTADO ATM'!$A$2:$B$822,2,0)</f>
        <v xml:space="preserve">ATM S/M Nacional Tiradentes </v>
      </c>
      <c r="D24" s="13" t="s">
        <v>19</v>
      </c>
      <c r="E24" s="35">
        <v>3335970695</v>
      </c>
    </row>
    <row r="25" spans="1:5" ht="18" x14ac:dyDescent="0.25">
      <c r="A25" s="18" t="str">
        <f>VLOOKUP(B25,'[1]LISTADO ATM'!$A$2:$C$822,3,0)</f>
        <v>NORTE</v>
      </c>
      <c r="B25" s="52">
        <v>754</v>
      </c>
      <c r="C25" s="54" t="str">
        <f>VLOOKUP(B25,'[1]LISTADO ATM'!$A$2:$B$822,2,0)</f>
        <v xml:space="preserve">ATM Autobanco Oficina Licey al Medio </v>
      </c>
      <c r="D25" s="13" t="s">
        <v>19</v>
      </c>
      <c r="E25" s="35">
        <v>3335970697</v>
      </c>
    </row>
    <row r="26" spans="1:5" ht="18" x14ac:dyDescent="0.25">
      <c r="A26" s="18" t="str">
        <f>VLOOKUP(B26,'[1]LISTADO ATM'!$A$2:$C$822,3,0)</f>
        <v>DISTRITO NACIONAL</v>
      </c>
      <c r="B26" s="53">
        <v>678</v>
      </c>
      <c r="C26" s="19" t="str">
        <f>VLOOKUP(B26,'[1]LISTADO ATM'!$A$2:$B$822,2,0)</f>
        <v>ATM Eco Petroleo San Isidro</v>
      </c>
      <c r="D26" s="13" t="s">
        <v>19</v>
      </c>
      <c r="E26" s="35">
        <v>3335970688</v>
      </c>
    </row>
    <row r="27" spans="1:5" ht="18" x14ac:dyDescent="0.25">
      <c r="A27" s="18" t="str">
        <f>VLOOKUP(B27,'[1]LISTADO ATM'!$A$2:$C$822,3,0)</f>
        <v>NORTE</v>
      </c>
      <c r="B27" s="53">
        <v>395</v>
      </c>
      <c r="C27" s="19" t="str">
        <f>VLOOKUP(B27,'[1]LISTADO ATM'!$A$2:$B$822,2,0)</f>
        <v xml:space="preserve">ATM UNP Sabana Iglesia </v>
      </c>
      <c r="D27" s="13" t="s">
        <v>19</v>
      </c>
      <c r="E27" s="35">
        <v>3335970682</v>
      </c>
    </row>
    <row r="28" spans="1:5" ht="18" x14ac:dyDescent="0.25">
      <c r="A28" s="18" t="str">
        <f>VLOOKUP(B28,'[1]LISTADO ATM'!$A$2:$C$822,3,0)</f>
        <v>DISTRITO NACIONAL</v>
      </c>
      <c r="B28" s="53">
        <v>696</v>
      </c>
      <c r="C28" s="19" t="str">
        <f>VLOOKUP(B28,'[1]LISTADO ATM'!$A$2:$B$822,2,0)</f>
        <v>ATM Olé Jacobo Majluta</v>
      </c>
      <c r="D28" s="13" t="s">
        <v>19</v>
      </c>
      <c r="E28" s="35">
        <v>3335969332</v>
      </c>
    </row>
    <row r="29" spans="1:5" ht="18" x14ac:dyDescent="0.25">
      <c r="A29" s="18" t="str">
        <f>VLOOKUP(B29,'[1]LISTADO ATM'!$A$2:$C$822,3,0)</f>
        <v>SUR</v>
      </c>
      <c r="B29" s="53">
        <v>825</v>
      </c>
      <c r="C29" s="19" t="str">
        <f>VLOOKUP(B29,'[1]LISTADO ATM'!$A$2:$B$822,2,0)</f>
        <v xml:space="preserve">ATM Estacion Eco Cibeles (Las Matas de Farfán) </v>
      </c>
      <c r="D29" s="13" t="s">
        <v>19</v>
      </c>
      <c r="E29" s="35">
        <v>3335966112</v>
      </c>
    </row>
    <row r="30" spans="1:5" ht="18" x14ac:dyDescent="0.25">
      <c r="A30" s="30" t="str">
        <f>VLOOKUP(B30,'[1]LISTADO ATM'!$A$2:$C$822,3,0)</f>
        <v>DISTRITO NACIONAL</v>
      </c>
      <c r="B30" s="25">
        <v>409</v>
      </c>
      <c r="C30" s="31" t="str">
        <f>VLOOKUP(B30,'[1]LISTADO ATM'!$A$2:$B$822,2,0)</f>
        <v xml:space="preserve">ATM Oficina Las Palmas de Herrera I </v>
      </c>
      <c r="D30" s="13" t="s">
        <v>19</v>
      </c>
      <c r="E30" s="19">
        <v>3335971489</v>
      </c>
    </row>
    <row r="31" spans="1:5" ht="18" x14ac:dyDescent="0.25">
      <c r="A31" s="30" t="str">
        <f>VLOOKUP(B31,'[1]LISTADO ATM'!$A$2:$C$822,3,0)</f>
        <v>SUR</v>
      </c>
      <c r="B31" s="25">
        <v>512</v>
      </c>
      <c r="C31" s="31" t="str">
        <f>VLOOKUP(B31,'[1]LISTADO ATM'!$A$2:$B$822,2,0)</f>
        <v>ATM Plaza Jesús Ferreira</v>
      </c>
      <c r="D31" s="13" t="s">
        <v>19</v>
      </c>
      <c r="E31" s="19">
        <v>3335971462</v>
      </c>
    </row>
    <row r="32" spans="1:5" ht="18" x14ac:dyDescent="0.25">
      <c r="A32" s="30" t="str">
        <f>VLOOKUP(B32,'[1]LISTADO ATM'!$A$2:$C$822,3,0)</f>
        <v>DISTRITO NACIONAL</v>
      </c>
      <c r="B32" s="25">
        <v>708</v>
      </c>
      <c r="C32" s="31" t="str">
        <f>VLOOKUP(B32,'[1]LISTADO ATM'!$A$2:$B$822,2,0)</f>
        <v xml:space="preserve">ATM El Vestir De Hoy </v>
      </c>
      <c r="D32" s="13" t="s">
        <v>19</v>
      </c>
      <c r="E32" s="19">
        <v>3335970835</v>
      </c>
    </row>
    <row r="33" spans="1:5" ht="18" x14ac:dyDescent="0.25">
      <c r="A33" s="18" t="str">
        <f>VLOOKUP(B33,'[1]LISTADO ATM'!$A$2:$C$822,3,0)</f>
        <v>ESTE</v>
      </c>
      <c r="B33" s="57">
        <v>427</v>
      </c>
      <c r="C33" s="19" t="str">
        <f>VLOOKUP(B33,'[1]LISTADO ATM'!$A$2:$B$822,2,0)</f>
        <v xml:space="preserve">ATM Almacenes Iberia (Hato Mayor) </v>
      </c>
      <c r="D33" s="13" t="s">
        <v>19</v>
      </c>
      <c r="E33" s="19">
        <v>3335970690</v>
      </c>
    </row>
    <row r="34" spans="1:5" ht="18" x14ac:dyDescent="0.25">
      <c r="A34" s="39" t="str">
        <f>VLOOKUP(B34,'[1]LISTADO ATM'!$A$2:$C$822,3,0)</f>
        <v>DISTRITO NACIONAL</v>
      </c>
      <c r="B34" s="25">
        <v>363</v>
      </c>
      <c r="C34" s="19" t="str">
        <f>VLOOKUP(B34,'[1]LISTADO ATM'!$A$2:$B$822,2,0)</f>
        <v>ATM S/M Bravo Villa Mella</v>
      </c>
      <c r="D34" s="13" t="s">
        <v>19</v>
      </c>
      <c r="E34" s="19">
        <v>3335970334</v>
      </c>
    </row>
    <row r="35" spans="1:5" ht="18" x14ac:dyDescent="0.25">
      <c r="A35" s="39" t="str">
        <f>VLOOKUP(B35,'[1]LISTADO ATM'!$A$2:$C$822,3,0)</f>
        <v>SUR</v>
      </c>
      <c r="B35" s="25">
        <v>584</v>
      </c>
      <c r="C35" s="19" t="str">
        <f>VLOOKUP(B35,'[1]LISTADO ATM'!$A$2:$B$822,2,0)</f>
        <v xml:space="preserve">ATM Oficina San Cristóbal I </v>
      </c>
      <c r="D35" s="13" t="s">
        <v>19</v>
      </c>
      <c r="E35" s="19">
        <v>3335970249</v>
      </c>
    </row>
    <row r="36" spans="1:5" ht="18" x14ac:dyDescent="0.25">
      <c r="A36" s="39" t="str">
        <f>VLOOKUP(B36,'[1]LISTADO ATM'!$A$2:$C$822,3,0)</f>
        <v>SUR</v>
      </c>
      <c r="B36" s="25">
        <v>615</v>
      </c>
      <c r="C36" s="19" t="str">
        <f>VLOOKUP(B36,'[1]LISTADO ATM'!$A$2:$B$822,2,0)</f>
        <v xml:space="preserve">ATM Estación Sunix Cabral (Barahona) </v>
      </c>
      <c r="D36" s="13" t="s">
        <v>19</v>
      </c>
      <c r="E36" s="19">
        <v>3335970185</v>
      </c>
    </row>
    <row r="37" spans="1:5" ht="18" x14ac:dyDescent="0.25">
      <c r="A37" s="39" t="str">
        <f>VLOOKUP(B37,'[1]LISTADO ATM'!$A$2:$C$822,3,0)</f>
        <v>DISTRITO NACIONAL</v>
      </c>
      <c r="B37" s="25">
        <v>563</v>
      </c>
      <c r="C37" s="19" t="str">
        <f>VLOOKUP(B37,'[1]LISTADO ATM'!$A$2:$B$822,2,0)</f>
        <v xml:space="preserve">ATM Base Aérea San Isidro </v>
      </c>
      <c r="D37" s="13" t="s">
        <v>19</v>
      </c>
      <c r="E37" s="19" t="s">
        <v>56</v>
      </c>
    </row>
    <row r="38" spans="1:5" ht="18" x14ac:dyDescent="0.25">
      <c r="A38" s="30" t="str">
        <f>VLOOKUP(B38,'[1]LISTADO ATM'!$A$2:$C$822,3,0)</f>
        <v>DISTRITO NACIONAL</v>
      </c>
      <c r="B38" s="57">
        <v>407</v>
      </c>
      <c r="C38" s="31" t="str">
        <f>VLOOKUP(B38,'[1]LISTADO ATM'!$A$2:$B$822,2,0)</f>
        <v xml:space="preserve">ATM Multicentro La Sirena Villa Mella </v>
      </c>
      <c r="D38" s="13" t="s">
        <v>19</v>
      </c>
      <c r="E38" s="19">
        <v>3335969349</v>
      </c>
    </row>
    <row r="39" spans="1:5" ht="18.75" thickBot="1" x14ac:dyDescent="0.3">
      <c r="A39" s="3" t="s">
        <v>11</v>
      </c>
      <c r="B39" s="55">
        <f>COUNT(B9:B38)</f>
        <v>30</v>
      </c>
      <c r="C39" s="69"/>
      <c r="D39" s="70"/>
      <c r="E39" s="71"/>
    </row>
    <row r="40" spans="1:5" x14ac:dyDescent="0.25">
      <c r="B40" s="27"/>
      <c r="E40" s="5"/>
    </row>
    <row r="41" spans="1:5" ht="18" x14ac:dyDescent="0.25">
      <c r="A41" s="66" t="s">
        <v>15</v>
      </c>
      <c r="B41" s="67"/>
      <c r="C41" s="67"/>
      <c r="D41" s="67"/>
      <c r="E41" s="68"/>
    </row>
    <row r="42" spans="1:5" ht="18" x14ac:dyDescent="0.25">
      <c r="A42" s="2" t="s">
        <v>5</v>
      </c>
      <c r="B42" s="10" t="s">
        <v>6</v>
      </c>
      <c r="C42" s="2" t="s">
        <v>7</v>
      </c>
      <c r="D42" s="2" t="s">
        <v>8</v>
      </c>
      <c r="E42" s="10" t="s">
        <v>9</v>
      </c>
    </row>
    <row r="43" spans="1:5" ht="18" x14ac:dyDescent="0.25">
      <c r="A43" s="15" t="str">
        <f>VLOOKUP(B43,'[1]LISTADO ATM'!$A$2:$C$822,3,0)</f>
        <v>DISTRITO NACIONAL</v>
      </c>
      <c r="B43" s="25">
        <v>113</v>
      </c>
      <c r="C43" s="54" t="str">
        <f>VLOOKUP(B43,'[1]LISTADO ATM'!$A$2:$B$822,2,0)</f>
        <v xml:space="preserve">ATM Autoservicio Atalaya del Mar </v>
      </c>
      <c r="D43" s="13" t="s">
        <v>18</v>
      </c>
      <c r="E43" s="35">
        <v>3335969353</v>
      </c>
    </row>
    <row r="44" spans="1:5" ht="18" x14ac:dyDescent="0.25">
      <c r="A44" s="15" t="str">
        <f>VLOOKUP(B44,'[1]LISTADO ATM'!$A$2:$C$822,3,0)</f>
        <v>ESTE</v>
      </c>
      <c r="B44" s="52">
        <v>330</v>
      </c>
      <c r="C44" s="54" t="str">
        <f>VLOOKUP(B44,'[1]LISTADO ATM'!$A$2:$B$822,2,0)</f>
        <v xml:space="preserve">ATM Oficina Boulevard (Higuey) </v>
      </c>
      <c r="D44" s="13" t="s">
        <v>18</v>
      </c>
      <c r="E44" s="35" t="s">
        <v>53</v>
      </c>
    </row>
    <row r="45" spans="1:5" ht="18" x14ac:dyDescent="0.25">
      <c r="A45" s="15" t="str">
        <f>VLOOKUP(B45,'[1]LISTADO ATM'!$A$2:$C$822,3,0)</f>
        <v>DISTRITO NACIONAL</v>
      </c>
      <c r="B45" s="52">
        <v>628</v>
      </c>
      <c r="C45" s="54" t="str">
        <f>VLOOKUP(B45,'[1]LISTADO ATM'!$A$2:$B$822,2,0)</f>
        <v xml:space="preserve">ATM Autobanco San Isidro </v>
      </c>
      <c r="D45" s="13" t="s">
        <v>18</v>
      </c>
      <c r="E45" s="35">
        <v>3335970520</v>
      </c>
    </row>
    <row r="46" spans="1:5" ht="18" x14ac:dyDescent="0.25">
      <c r="A46" s="15" t="str">
        <f>VLOOKUP(B46,'[1]LISTADO ATM'!$A$2:$C$822,3,0)</f>
        <v>NORTE</v>
      </c>
      <c r="B46" s="52">
        <v>388</v>
      </c>
      <c r="C46" s="54" t="str">
        <f>VLOOKUP(B46,'[1]LISTADO ATM'!$A$2:$B$822,2,0)</f>
        <v xml:space="preserve">ATM Multicentro La Sirena Puerto Plata </v>
      </c>
      <c r="D46" s="13" t="s">
        <v>18</v>
      </c>
      <c r="E46" s="35">
        <v>3335970670</v>
      </c>
    </row>
    <row r="47" spans="1:5" ht="18" x14ac:dyDescent="0.25">
      <c r="A47" s="15" t="str">
        <f>VLOOKUP(B47,'[1]LISTADO ATM'!$A$2:$C$822,3,0)</f>
        <v>ESTE</v>
      </c>
      <c r="B47" s="52">
        <v>117</v>
      </c>
      <c r="C47" s="54" t="str">
        <f>VLOOKUP(B47,'[1]LISTADO ATM'!$A$2:$B$822,2,0)</f>
        <v xml:space="preserve">ATM Oficina El Seybo </v>
      </c>
      <c r="D47" s="13" t="s">
        <v>18</v>
      </c>
      <c r="E47" s="35" t="s">
        <v>59</v>
      </c>
    </row>
    <row r="48" spans="1:5" ht="18" x14ac:dyDescent="0.25">
      <c r="A48" s="15" t="str">
        <f>VLOOKUP(B48,'[1]LISTADO ATM'!$A$2:$C$822,3,0)</f>
        <v>SUR</v>
      </c>
      <c r="B48" s="52">
        <v>48</v>
      </c>
      <c r="C48" s="54" t="str">
        <f>VLOOKUP(B48,'[1]LISTADO ATM'!$A$2:$B$822,2,0)</f>
        <v xml:space="preserve">ATM Autoservicio Neiba I </v>
      </c>
      <c r="D48" s="13" t="s">
        <v>18</v>
      </c>
      <c r="E48" s="35">
        <v>3335970689</v>
      </c>
    </row>
    <row r="49" spans="1:5" ht="18" x14ac:dyDescent="0.25">
      <c r="A49" s="15" t="str">
        <f>VLOOKUP(B49,'[1]LISTADO ATM'!$A$2:$C$822,3,0)</f>
        <v>NORTE</v>
      </c>
      <c r="B49" s="52">
        <v>333</v>
      </c>
      <c r="C49" s="54" t="str">
        <f>VLOOKUP(B49,'[1]LISTADO ATM'!$A$2:$B$822,2,0)</f>
        <v>ATM Oficina Turey Maimón</v>
      </c>
      <c r="D49" s="13" t="s">
        <v>18</v>
      </c>
      <c r="E49" s="35">
        <v>3335970718</v>
      </c>
    </row>
    <row r="50" spans="1:5" ht="18" x14ac:dyDescent="0.25">
      <c r="A50" s="15" t="str">
        <f>VLOOKUP(B50,'[1]LISTADO ATM'!$A$2:$C$822,3,0)</f>
        <v>DISTRITO NACIONAL</v>
      </c>
      <c r="B50" s="52">
        <v>410</v>
      </c>
      <c r="C50" s="54" t="str">
        <f>VLOOKUP(B50,'[1]LISTADO ATM'!$A$2:$B$822,2,0)</f>
        <v xml:space="preserve">ATM Oficina Las Palmas de Herrera II </v>
      </c>
      <c r="D50" s="13" t="s">
        <v>18</v>
      </c>
      <c r="E50" s="35">
        <v>3335971470</v>
      </c>
    </row>
    <row r="51" spans="1:5" ht="18" x14ac:dyDescent="0.25">
      <c r="A51" s="15" t="str">
        <f>VLOOKUP(B51,'[1]LISTADO ATM'!$A$2:$C$822,3,0)</f>
        <v>SUR</v>
      </c>
      <c r="B51" s="53">
        <v>880</v>
      </c>
      <c r="C51" s="19" t="str">
        <f>VLOOKUP(B51,'[1]LISTADO ATM'!$A$2:$B$822,2,0)</f>
        <v xml:space="preserve">ATM Autoservicio Barahona II </v>
      </c>
      <c r="D51" s="13" t="s">
        <v>18</v>
      </c>
      <c r="E51" s="35">
        <v>3335970655</v>
      </c>
    </row>
    <row r="52" spans="1:5" ht="18.75" thickBot="1" x14ac:dyDescent="0.3">
      <c r="A52" s="3" t="s">
        <v>11</v>
      </c>
      <c r="B52" s="55">
        <f>COUNT(B43:B51)</f>
        <v>9</v>
      </c>
      <c r="C52" s="69"/>
      <c r="D52" s="70"/>
      <c r="E52" s="71"/>
    </row>
    <row r="53" spans="1:5" ht="15.75" thickBot="1" x14ac:dyDescent="0.3">
      <c r="B53" s="27"/>
      <c r="E53" s="5"/>
    </row>
    <row r="54" spans="1:5" ht="18.75" thickBot="1" x14ac:dyDescent="0.3">
      <c r="A54" s="72" t="s">
        <v>13</v>
      </c>
      <c r="B54" s="73"/>
      <c r="C54" s="73"/>
      <c r="D54" s="73"/>
      <c r="E54" s="74"/>
    </row>
    <row r="55" spans="1:5" ht="18" x14ac:dyDescent="0.25">
      <c r="A55" s="2" t="s">
        <v>5</v>
      </c>
      <c r="B55" s="10" t="s">
        <v>6</v>
      </c>
      <c r="C55" s="2" t="s">
        <v>7</v>
      </c>
      <c r="D55" s="2" t="s">
        <v>8</v>
      </c>
      <c r="E55" s="10" t="s">
        <v>9</v>
      </c>
    </row>
    <row r="56" spans="1:5" ht="18" x14ac:dyDescent="0.25">
      <c r="A56" s="30" t="str">
        <f>VLOOKUP(B56,'[1]LISTADO ATM'!$A$2:$C$822,3,0)</f>
        <v>SUR</v>
      </c>
      <c r="B56" s="25">
        <v>751</v>
      </c>
      <c r="C56" s="31" t="str">
        <f>VLOOKUP(B56,'[1]LISTADO ATM'!$A$2:$B$822,2,0)</f>
        <v>ATM Eco Petroleo Camilo</v>
      </c>
      <c r="D56" s="32" t="s">
        <v>10</v>
      </c>
      <c r="E56" s="19">
        <v>3335968517</v>
      </c>
    </row>
    <row r="57" spans="1:5" ht="18" x14ac:dyDescent="0.25">
      <c r="A57" s="18" t="str">
        <f>VLOOKUP(B57,'[1]LISTADO ATM'!$A$2:$C$822,3,0)</f>
        <v>SUR</v>
      </c>
      <c r="B57" s="25">
        <v>103</v>
      </c>
      <c r="C57" s="19" t="str">
        <f>VLOOKUP(B57,'[1]LISTADO ATM'!$A$2:$B$822,2,0)</f>
        <v xml:space="preserve">ATM Oficina Las Matas de Farfán </v>
      </c>
      <c r="D57" s="38" t="s">
        <v>10</v>
      </c>
      <c r="E57" s="19">
        <v>3335969483</v>
      </c>
    </row>
    <row r="58" spans="1:5" ht="18" x14ac:dyDescent="0.25">
      <c r="A58" s="30" t="str">
        <f>VLOOKUP(B58,'[1]LISTADO ATM'!$A$2:$C$822,3,0)</f>
        <v>ESTE</v>
      </c>
      <c r="B58" s="24">
        <v>608</v>
      </c>
      <c r="C58" s="31" t="str">
        <f>VLOOKUP(B58,'[1]LISTADO ATM'!$A$2:$B$822,2,0)</f>
        <v xml:space="preserve">ATM Oficina Jumbo (San Pedro) </v>
      </c>
      <c r="D58" s="32" t="s">
        <v>10</v>
      </c>
      <c r="E58" s="19">
        <v>3335970585</v>
      </c>
    </row>
    <row r="59" spans="1:5" ht="18" x14ac:dyDescent="0.25">
      <c r="A59" s="30" t="str">
        <f>VLOOKUP(B59,'[1]LISTADO ATM'!$A$2:$C$822,3,0)</f>
        <v>DISTRITO NACIONAL</v>
      </c>
      <c r="B59" s="25">
        <v>821</v>
      </c>
      <c r="C59" s="31" t="str">
        <f>VLOOKUP(B59,'[1]LISTADO ATM'!$A$2:$B$822,2,0)</f>
        <v xml:space="preserve">ATM S/M Bravo Churchill </v>
      </c>
      <c r="D59" s="32" t="s">
        <v>10</v>
      </c>
      <c r="E59" s="19">
        <v>3335970971</v>
      </c>
    </row>
    <row r="60" spans="1:5" ht="18" x14ac:dyDescent="0.25">
      <c r="A60" s="30" t="str">
        <f>VLOOKUP(B60,'[1]LISTADO ATM'!$A$2:$C$822,3,0)</f>
        <v>DISTRITO NACIONAL</v>
      </c>
      <c r="B60" s="25">
        <v>416</v>
      </c>
      <c r="C60" s="31" t="str">
        <f>VLOOKUP(B60,'[1]LISTADO ATM'!$A$2:$B$822,2,0)</f>
        <v xml:space="preserve">ATM Autobanco San Martín II </v>
      </c>
      <c r="D60" s="32" t="s">
        <v>10</v>
      </c>
      <c r="E60" s="19">
        <v>3335971120</v>
      </c>
    </row>
    <row r="61" spans="1:5" ht="18" x14ac:dyDescent="0.25">
      <c r="A61" s="30" t="str">
        <f>VLOOKUP(B61,'[1]LISTADO ATM'!$A$2:$C$822,3,0)</f>
        <v>NORTE</v>
      </c>
      <c r="B61" s="25">
        <v>869</v>
      </c>
      <c r="C61" s="31" t="str">
        <f>VLOOKUP(B61,'[1]LISTADO ATM'!$A$2:$B$822,2,0)</f>
        <v xml:space="preserve">ATM Estación Isla La Cueva (Cotuí) </v>
      </c>
      <c r="D61" s="32" t="s">
        <v>10</v>
      </c>
      <c r="E61" s="19">
        <v>3335971429</v>
      </c>
    </row>
    <row r="62" spans="1:5" ht="18" x14ac:dyDescent="0.25">
      <c r="A62" s="30" t="str">
        <f>VLOOKUP(B62,'[1]LISTADO ATM'!$A$2:$C$822,3,0)</f>
        <v>DISTRITO NACIONAL</v>
      </c>
      <c r="B62" s="25">
        <v>24</v>
      </c>
      <c r="C62" s="31" t="str">
        <f>VLOOKUP(B62,'[1]LISTADO ATM'!$A$2:$B$822,2,0)</f>
        <v xml:space="preserve">ATM Oficina Eusebio Manzueta </v>
      </c>
      <c r="D62" s="32" t="s">
        <v>10</v>
      </c>
      <c r="E62" s="19">
        <v>3335971641</v>
      </c>
    </row>
    <row r="63" spans="1:5" ht="18" x14ac:dyDescent="0.25">
      <c r="A63" s="30" t="str">
        <f>VLOOKUP(B63,'[1]LISTADO ATM'!$A$2:$C$822,3,0)</f>
        <v>ESTE</v>
      </c>
      <c r="B63" s="25">
        <v>219</v>
      </c>
      <c r="C63" s="31" t="str">
        <f>VLOOKUP(B63,'[1]LISTADO ATM'!$A$2:$B$822,2,0)</f>
        <v xml:space="preserve">ATM Oficina La Altagracia (Higuey) </v>
      </c>
      <c r="D63" s="32" t="s">
        <v>10</v>
      </c>
      <c r="E63" s="19">
        <v>3335971712</v>
      </c>
    </row>
    <row r="64" spans="1:5" ht="18.75" thickBot="1" x14ac:dyDescent="0.3">
      <c r="A64" s="20"/>
      <c r="B64" s="55">
        <f>COUNT(B56:B63)</f>
        <v>8</v>
      </c>
      <c r="C64" s="12"/>
      <c r="D64" s="12"/>
      <c r="E64" s="12"/>
    </row>
    <row r="65" spans="1:5" ht="15.75" thickBot="1" x14ac:dyDescent="0.3">
      <c r="B65" s="27"/>
      <c r="E65" s="5"/>
    </row>
    <row r="66" spans="1:5" ht="18.75" thickBot="1" x14ac:dyDescent="0.3">
      <c r="A66" s="72" t="s">
        <v>24</v>
      </c>
      <c r="B66" s="73"/>
      <c r="C66" s="73"/>
      <c r="D66" s="73"/>
      <c r="E66" s="74"/>
    </row>
    <row r="67" spans="1:5" ht="18" x14ac:dyDescent="0.25">
      <c r="A67" s="2" t="s">
        <v>5</v>
      </c>
      <c r="B67" s="10" t="s">
        <v>6</v>
      </c>
      <c r="C67" s="2" t="s">
        <v>7</v>
      </c>
      <c r="D67" s="2" t="s">
        <v>8</v>
      </c>
      <c r="E67" s="10" t="s">
        <v>9</v>
      </c>
    </row>
    <row r="68" spans="1:5" ht="18" x14ac:dyDescent="0.25">
      <c r="A68" s="18" t="str">
        <f>VLOOKUP(B68,'[1]LISTADO ATM'!$A$2:$C$822,3,0)</f>
        <v>DISTRITO NACIONAL</v>
      </c>
      <c r="B68" s="24">
        <v>932</v>
      </c>
      <c r="C68" s="19" t="str">
        <f>VLOOKUP(B68,'[1]LISTADO ATM'!$A$2:$B$822,2,0)</f>
        <v xml:space="preserve">ATM Banco Agrícola </v>
      </c>
      <c r="D68" s="18" t="s">
        <v>17</v>
      </c>
      <c r="E68" s="35" t="s">
        <v>58</v>
      </c>
    </row>
    <row r="69" spans="1:5" ht="18" x14ac:dyDescent="0.25">
      <c r="A69" s="18" t="str">
        <f>VLOOKUP(B69,'[1]LISTADO ATM'!$A$2:$C$822,3,0)</f>
        <v>DISTRITO NACIONAL</v>
      </c>
      <c r="B69" s="51">
        <v>31</v>
      </c>
      <c r="C69" s="19" t="str">
        <f>VLOOKUP(B69,'[1]LISTADO ATM'!$A$2:$B$822,2,0)</f>
        <v xml:space="preserve">ATM Oficina San Martín I </v>
      </c>
      <c r="D69" s="18" t="s">
        <v>17</v>
      </c>
      <c r="E69" s="35">
        <v>3335970561</v>
      </c>
    </row>
    <row r="70" spans="1:5" ht="18" x14ac:dyDescent="0.25">
      <c r="A70" s="18" t="str">
        <f>VLOOKUP(B70,'[1]LISTADO ATM'!$A$2:$C$822,3,0)</f>
        <v>DISTRITO NACIONAL</v>
      </c>
      <c r="B70" s="52">
        <v>640</v>
      </c>
      <c r="C70" s="19" t="str">
        <f>VLOOKUP(B70,'[1]LISTADO ATM'!$A$2:$B$822,2,0)</f>
        <v xml:space="preserve">ATM Ministerio Obras Públicas </v>
      </c>
      <c r="D70" s="18" t="s">
        <v>17</v>
      </c>
      <c r="E70" s="35">
        <v>3335971425</v>
      </c>
    </row>
    <row r="71" spans="1:5" ht="18" x14ac:dyDescent="0.25">
      <c r="A71" s="18" t="str">
        <f>VLOOKUP(B71,'[1]LISTADO ATM'!$A$2:$C$822,3,0)</f>
        <v>DISTRITO NACIONAL</v>
      </c>
      <c r="B71" s="52">
        <v>908</v>
      </c>
      <c r="C71" s="19" t="str">
        <f>VLOOKUP(B71,'[1]LISTADO ATM'!$A$2:$B$822,2,0)</f>
        <v xml:space="preserve">ATM Oficina Plaza Botánika </v>
      </c>
      <c r="D71" s="18" t="s">
        <v>17</v>
      </c>
      <c r="E71" s="35">
        <v>3335970949</v>
      </c>
    </row>
    <row r="72" spans="1:5" ht="18" x14ac:dyDescent="0.25">
      <c r="A72" s="18" t="str">
        <f>VLOOKUP(B72,'[1]LISTADO ATM'!$A$2:$C$822,3,0)</f>
        <v>DISTRITO NACIONAL</v>
      </c>
      <c r="B72" s="52">
        <v>449</v>
      </c>
      <c r="C72" s="19" t="str">
        <f>VLOOKUP(B72,'[1]LISTADO ATM'!$A$2:$B$822,2,0)</f>
        <v>ATM Autobanco Lope de Vega II</v>
      </c>
      <c r="D72" s="18" t="s">
        <v>17</v>
      </c>
      <c r="E72" s="35">
        <v>3335971635</v>
      </c>
    </row>
    <row r="73" spans="1:5" ht="18" x14ac:dyDescent="0.25">
      <c r="A73" s="18" t="str">
        <f>VLOOKUP(B73,'[1]LISTADO ATM'!$A$2:$C$822,3,0)</f>
        <v>DISTRITO NACIONAL</v>
      </c>
      <c r="B73" s="51">
        <v>735</v>
      </c>
      <c r="C73" s="19" t="str">
        <f>VLOOKUP(B73,'[1]LISTADO ATM'!$A$2:$B$822,2,0)</f>
        <v xml:space="preserve">ATM Oficina Independencia II  </v>
      </c>
      <c r="D73" s="18" t="s">
        <v>17</v>
      </c>
      <c r="E73" s="35" t="s">
        <v>62</v>
      </c>
    </row>
    <row r="74" spans="1:5" ht="18.75" thickBot="1" x14ac:dyDescent="0.3">
      <c r="A74" s="20" t="s">
        <v>11</v>
      </c>
      <c r="B74" s="55">
        <f>COUNT(B68:B73)</f>
        <v>6</v>
      </c>
      <c r="C74" s="12"/>
      <c r="D74" s="12"/>
      <c r="E74" s="12"/>
    </row>
    <row r="75" spans="1:5" ht="15.75" thickBot="1" x14ac:dyDescent="0.3">
      <c r="B75" s="27"/>
      <c r="E75" s="5"/>
    </row>
    <row r="76" spans="1:5" ht="18" x14ac:dyDescent="0.25">
      <c r="A76" s="79" t="s">
        <v>21</v>
      </c>
      <c r="B76" s="80"/>
      <c r="C76" s="80"/>
      <c r="D76" s="80"/>
      <c r="E76" s="81"/>
    </row>
    <row r="77" spans="1:5" ht="18" x14ac:dyDescent="0.25">
      <c r="A77" s="2" t="s">
        <v>5</v>
      </c>
      <c r="B77" s="10" t="s">
        <v>6</v>
      </c>
      <c r="C77" s="4" t="s">
        <v>7</v>
      </c>
      <c r="D77" s="14" t="s">
        <v>8</v>
      </c>
      <c r="E77" s="10" t="s">
        <v>9</v>
      </c>
    </row>
    <row r="78" spans="1:5" ht="18" x14ac:dyDescent="0.25">
      <c r="A78" s="15" t="str">
        <f>VLOOKUP(B78,'[1]LISTADO ATM'!$A$2:$C$822,3,0)</f>
        <v>DISTRITO NACIONAL</v>
      </c>
      <c r="B78" s="24">
        <v>32</v>
      </c>
      <c r="C78" s="19" t="str">
        <f>VLOOKUP(B78,'[1]LISTADO ATM'!$A$2:$B$822,2,0)</f>
        <v xml:space="preserve">ATM Oficina San Martín II </v>
      </c>
      <c r="D78" s="25" t="s">
        <v>22</v>
      </c>
      <c r="E78" s="35">
        <v>3335970509</v>
      </c>
    </row>
    <row r="79" spans="1:5" ht="18" x14ac:dyDescent="0.25">
      <c r="A79" s="15" t="str">
        <f>VLOOKUP(B79,'[1]LISTADO ATM'!$A$2:$C$822,3,0)</f>
        <v>DISTRITO NACIONAL</v>
      </c>
      <c r="B79" s="51">
        <v>70</v>
      </c>
      <c r="C79" s="19" t="str">
        <f>VLOOKUP(B79,'[1]LISTADO ATM'!$A$2:$B$822,2,0)</f>
        <v xml:space="preserve">ATM Autoservicio Plaza Lama Zona Oriental </v>
      </c>
      <c r="D79" s="25" t="s">
        <v>22</v>
      </c>
      <c r="E79" s="35">
        <v>3335970657</v>
      </c>
    </row>
    <row r="80" spans="1:5" ht="18" x14ac:dyDescent="0.25">
      <c r="A80" s="15" t="str">
        <f>VLOOKUP(B80,'[1]LISTADO ATM'!$A$2:$C$822,3,0)</f>
        <v>NORTE</v>
      </c>
      <c r="B80" s="52">
        <v>990</v>
      </c>
      <c r="C80" s="19" t="str">
        <f>VLOOKUP(B80,'[1]LISTADO ATM'!$A$2:$B$822,2,0)</f>
        <v xml:space="preserve">ATM Autoservicio Bonao II </v>
      </c>
      <c r="D80" s="50" t="s">
        <v>54</v>
      </c>
      <c r="E80" s="35">
        <v>3335971685</v>
      </c>
    </row>
    <row r="81" spans="1:5" ht="18.75" thickBot="1" x14ac:dyDescent="0.3">
      <c r="A81" s="20" t="s">
        <v>11</v>
      </c>
      <c r="B81" s="55">
        <f>COUNT(B78:B80)</f>
        <v>3</v>
      </c>
      <c r="C81" s="12"/>
      <c r="D81" s="12"/>
      <c r="E81" s="12"/>
    </row>
    <row r="82" spans="1:5" ht="15.75" thickBot="1" x14ac:dyDescent="0.3">
      <c r="B82" s="27"/>
      <c r="E82" s="5"/>
    </row>
    <row r="83" spans="1:5" ht="18.75" thickBot="1" x14ac:dyDescent="0.3">
      <c r="A83" s="77" t="s">
        <v>12</v>
      </c>
      <c r="B83" s="78"/>
      <c r="C83" t="s">
        <v>16</v>
      </c>
      <c r="D83" s="5"/>
      <c r="E83" s="5"/>
    </row>
    <row r="84" spans="1:5" ht="18.75" thickBot="1" x14ac:dyDescent="0.3">
      <c r="A84" s="22">
        <f>+B64+B74+B81</f>
        <v>17</v>
      </c>
      <c r="B84" s="28"/>
    </row>
    <row r="85" spans="1:5" ht="15.75" thickBot="1" x14ac:dyDescent="0.3">
      <c r="B85" s="27"/>
      <c r="E85" s="5"/>
    </row>
    <row r="86" spans="1:5" ht="18.75" thickBot="1" x14ac:dyDescent="0.3">
      <c r="A86" s="72" t="s">
        <v>14</v>
      </c>
      <c r="B86" s="73"/>
      <c r="C86" s="73"/>
      <c r="D86" s="73"/>
      <c r="E86" s="74"/>
    </row>
    <row r="87" spans="1:5" ht="18" x14ac:dyDescent="0.25">
      <c r="A87" s="6" t="s">
        <v>5</v>
      </c>
      <c r="B87" s="10" t="s">
        <v>6</v>
      </c>
      <c r="C87" s="4" t="s">
        <v>7</v>
      </c>
      <c r="D87" s="75" t="s">
        <v>8</v>
      </c>
      <c r="E87" s="76"/>
    </row>
    <row r="88" spans="1:5" ht="18" x14ac:dyDescent="0.25">
      <c r="A88" s="18" t="str">
        <f>VLOOKUP(B88,'[1]LISTADO ATM'!$A$2:$C$822,3,0)</f>
        <v>ESTE</v>
      </c>
      <c r="B88" s="24">
        <v>114</v>
      </c>
      <c r="C88" s="18" t="str">
        <f>VLOOKUP(B88,'[1]LISTADO ATM'!$A$2:$B$822,2,0)</f>
        <v xml:space="preserve">ATM Oficina Hato Mayor </v>
      </c>
      <c r="D88" s="82" t="s">
        <v>20</v>
      </c>
      <c r="E88" s="82"/>
    </row>
    <row r="89" spans="1:5" ht="18" x14ac:dyDescent="0.25">
      <c r="A89" s="18" t="str">
        <f>VLOOKUP(B89,'[1]LISTADO ATM'!$A$2:$C$822,3,0)</f>
        <v>NORTE</v>
      </c>
      <c r="B89" s="51">
        <v>532</v>
      </c>
      <c r="C89" s="18" t="str">
        <f>VLOOKUP(B89,'[1]LISTADO ATM'!$A$2:$B$822,2,0)</f>
        <v xml:space="preserve">ATM UNP Guanábano (Moca) </v>
      </c>
      <c r="D89" s="82" t="s">
        <v>20</v>
      </c>
      <c r="E89" s="82"/>
    </row>
    <row r="90" spans="1:5" ht="18" x14ac:dyDescent="0.25">
      <c r="A90" s="18" t="str">
        <f>VLOOKUP(B90,'[1]LISTADO ATM'!$A$2:$C$822,3,0)</f>
        <v>ESTE</v>
      </c>
      <c r="B90" s="52">
        <v>211</v>
      </c>
      <c r="C90" s="18" t="str">
        <f>VLOOKUP(B90,'[1]LISTADO ATM'!$A$2:$B$822,2,0)</f>
        <v xml:space="preserve">ATM Oficina La Romana I </v>
      </c>
      <c r="D90" s="82" t="s">
        <v>20</v>
      </c>
      <c r="E90" s="82"/>
    </row>
    <row r="91" spans="1:5" ht="18" x14ac:dyDescent="0.25">
      <c r="A91" s="18" t="str">
        <f>VLOOKUP(B91,'[1]LISTADO ATM'!$A$2:$C$822,3,0)</f>
        <v>DISTRITO NACIONAL</v>
      </c>
      <c r="B91" s="52">
        <v>826</v>
      </c>
      <c r="C91" s="18" t="str">
        <f>VLOOKUP(B91,'[1]LISTADO ATM'!$A$2:$B$822,2,0)</f>
        <v xml:space="preserve">ATM Oficina Diamond Plaza II </v>
      </c>
      <c r="D91" s="82" t="s">
        <v>20</v>
      </c>
      <c r="E91" s="82"/>
    </row>
    <row r="92" spans="1:5" ht="18" x14ac:dyDescent="0.25">
      <c r="A92" s="18" t="str">
        <f>VLOOKUP(B92,'[1]LISTADO ATM'!$A$2:$C$822,3,0)</f>
        <v>DISTRITO NACIONAL</v>
      </c>
      <c r="B92" s="51">
        <v>970</v>
      </c>
      <c r="C92" s="18" t="str">
        <f>VLOOKUP(B92,'[1]LISTADO ATM'!$A$2:$B$822,2,0)</f>
        <v xml:space="preserve">ATM S/M Olé Haina </v>
      </c>
      <c r="D92" s="82" t="s">
        <v>20</v>
      </c>
      <c r="E92" s="82"/>
    </row>
    <row r="93" spans="1:5" ht="18" x14ac:dyDescent="0.25">
      <c r="A93" s="30" t="str">
        <f>VLOOKUP(B93,'[1]LISTADO ATM'!$A$2:$C$822,3,0)</f>
        <v>NORTE</v>
      </c>
      <c r="B93" s="24">
        <v>63</v>
      </c>
      <c r="C93" s="18" t="str">
        <f>VLOOKUP(B93,'[1]LISTADO ATM'!$A$2:$B$822,2,0)</f>
        <v xml:space="preserve">ATM Oficina Villa Vásquez (Montecristi) </v>
      </c>
      <c r="D93" s="58" t="s">
        <v>23</v>
      </c>
      <c r="E93" s="59"/>
    </row>
    <row r="94" spans="1:5" ht="18.75" thickBot="1" x14ac:dyDescent="0.3">
      <c r="A94" s="20" t="s">
        <v>11</v>
      </c>
      <c r="B94" s="55">
        <f>COUNT(B88:B93)</f>
        <v>6</v>
      </c>
      <c r="C94" s="33"/>
      <c r="D94" s="33"/>
      <c r="E94" s="37"/>
    </row>
  </sheetData>
  <mergeCells count="18">
    <mergeCell ref="D91:E91"/>
    <mergeCell ref="D92:E92"/>
    <mergeCell ref="D93:E93"/>
    <mergeCell ref="A1:E1"/>
    <mergeCell ref="A2:E2"/>
    <mergeCell ref="A7:E7"/>
    <mergeCell ref="C39:E39"/>
    <mergeCell ref="A41:E41"/>
    <mergeCell ref="C52:E52"/>
    <mergeCell ref="A54:E54"/>
    <mergeCell ref="D87:E87"/>
    <mergeCell ref="A86:E86"/>
    <mergeCell ref="A83:B83"/>
    <mergeCell ref="A76:E76"/>
    <mergeCell ref="A66:E66"/>
    <mergeCell ref="D88:E88"/>
    <mergeCell ref="D89:E89"/>
    <mergeCell ref="D90:E90"/>
  </mergeCells>
  <phoneticPr fontId="10" type="noConversion"/>
  <hyperlinks>
    <hyperlink ref="E44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2"/>
  <sheetViews>
    <sheetView topLeftCell="A7" workbookViewId="0">
      <selection activeCell="B33" sqref="B33"/>
    </sheetView>
  </sheetViews>
  <sheetFormatPr baseColWidth="10" defaultRowHeight="15" x14ac:dyDescent="0.25"/>
  <cols>
    <col min="1" max="1" width="10.140625" bestFit="1" customWidth="1"/>
    <col min="3" max="3" width="3" bestFit="1" customWidth="1"/>
    <col min="4" max="4" width="4" bestFit="1" customWidth="1"/>
    <col min="5" max="6" width="3" bestFit="1" customWidth="1"/>
    <col min="7" max="8" width="4" bestFit="1" customWidth="1"/>
    <col min="9" max="17" width="3" bestFit="1" customWidth="1"/>
    <col min="18" max="18" width="4" bestFit="1" customWidth="1"/>
    <col min="19" max="21" width="3" bestFit="1" customWidth="1"/>
    <col min="22" max="23" width="4" bestFit="1" customWidth="1"/>
    <col min="24" max="28" width="3" bestFit="1" customWidth="1"/>
    <col min="30" max="30" width="41.140625" bestFit="1" customWidth="1"/>
  </cols>
  <sheetData>
    <row r="2" spans="1:30" ht="15.75" thickBot="1" x14ac:dyDescent="0.3"/>
    <row r="3" spans="1:30" x14ac:dyDescent="0.25">
      <c r="A3" s="40"/>
      <c r="B3" s="83">
        <v>1</v>
      </c>
      <c r="C3" s="83">
        <v>2</v>
      </c>
      <c r="D3" s="83">
        <v>3</v>
      </c>
      <c r="E3" s="83">
        <v>4</v>
      </c>
      <c r="F3" s="83">
        <v>5</v>
      </c>
      <c r="G3" s="83">
        <v>6</v>
      </c>
      <c r="H3" s="83">
        <v>7</v>
      </c>
      <c r="I3" s="83">
        <v>8</v>
      </c>
      <c r="J3" s="83">
        <v>9</v>
      </c>
      <c r="K3" s="83">
        <v>10</v>
      </c>
      <c r="L3" s="83">
        <v>11</v>
      </c>
      <c r="M3" s="83">
        <v>12</v>
      </c>
      <c r="N3" s="83">
        <v>13</v>
      </c>
      <c r="O3" s="83">
        <v>14</v>
      </c>
      <c r="P3" s="83">
        <v>15</v>
      </c>
      <c r="Q3" s="83">
        <v>16</v>
      </c>
      <c r="R3" s="83">
        <v>17</v>
      </c>
      <c r="S3" s="83">
        <v>18</v>
      </c>
      <c r="T3" s="83">
        <v>19</v>
      </c>
      <c r="U3" s="83">
        <v>20</v>
      </c>
      <c r="V3" s="83">
        <v>21</v>
      </c>
      <c r="W3" s="83">
        <v>22</v>
      </c>
      <c r="X3" s="83">
        <v>23</v>
      </c>
      <c r="Y3" s="83">
        <v>24</v>
      </c>
      <c r="Z3" s="83">
        <v>25</v>
      </c>
      <c r="AA3" s="83">
        <v>26</v>
      </c>
      <c r="AB3" s="83">
        <v>27</v>
      </c>
      <c r="AC3" s="87"/>
      <c r="AD3" s="85" t="s">
        <v>8</v>
      </c>
    </row>
    <row r="4" spans="1:30" ht="15.75" thickBot="1" x14ac:dyDescent="0.3">
      <c r="A4" s="41" t="s">
        <v>25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8"/>
      <c r="AD4" s="86"/>
    </row>
    <row r="5" spans="1:30" ht="30.75" thickBot="1" x14ac:dyDescent="0.3">
      <c r="A5" s="42" t="s">
        <v>26</v>
      </c>
      <c r="B5" s="43" t="s">
        <v>27</v>
      </c>
      <c r="C5" s="44">
        <v>52</v>
      </c>
      <c r="D5" s="43"/>
      <c r="E5" s="44">
        <v>89</v>
      </c>
      <c r="F5" s="44">
        <v>89</v>
      </c>
      <c r="G5" s="44">
        <v>35</v>
      </c>
      <c r="H5" s="43"/>
      <c r="I5" s="44">
        <v>41</v>
      </c>
      <c r="J5" s="44">
        <v>78</v>
      </c>
      <c r="K5" s="44">
        <v>54</v>
      </c>
      <c r="L5" s="43"/>
      <c r="M5" s="43"/>
      <c r="N5" s="44">
        <v>45</v>
      </c>
      <c r="O5" s="43"/>
      <c r="P5" s="43"/>
      <c r="Q5" s="44">
        <v>46</v>
      </c>
      <c r="R5" s="44">
        <v>65</v>
      </c>
      <c r="S5" s="44">
        <v>87</v>
      </c>
      <c r="T5" s="44">
        <v>2</v>
      </c>
      <c r="U5" s="44">
        <v>61</v>
      </c>
      <c r="V5" s="44">
        <v>20</v>
      </c>
      <c r="W5" s="44">
        <v>10</v>
      </c>
      <c r="X5" s="43"/>
      <c r="Y5" s="44">
        <v>19</v>
      </c>
      <c r="Z5" s="44">
        <v>54</v>
      </c>
      <c r="AA5" s="44">
        <v>49</v>
      </c>
      <c r="AB5" s="44">
        <v>45</v>
      </c>
      <c r="AC5" s="45"/>
      <c r="AD5" s="46" t="s">
        <v>48</v>
      </c>
    </row>
    <row r="6" spans="1:30" ht="45.75" thickBot="1" x14ac:dyDescent="0.3">
      <c r="A6" s="42" t="s">
        <v>28</v>
      </c>
      <c r="B6" s="43" t="s">
        <v>29</v>
      </c>
      <c r="C6" s="44">
        <v>72</v>
      </c>
      <c r="D6" s="44">
        <v>51</v>
      </c>
      <c r="E6" s="43"/>
      <c r="F6" s="43"/>
      <c r="G6" s="44">
        <v>69</v>
      </c>
      <c r="H6" s="44">
        <v>75</v>
      </c>
      <c r="I6" s="43"/>
      <c r="J6" s="43"/>
      <c r="K6" s="44">
        <v>39</v>
      </c>
      <c r="L6" s="44">
        <v>40</v>
      </c>
      <c r="M6" s="44">
        <v>42</v>
      </c>
      <c r="N6" s="44">
        <v>33</v>
      </c>
      <c r="O6" s="44">
        <v>26</v>
      </c>
      <c r="P6" s="43"/>
      <c r="Q6" s="43"/>
      <c r="R6" s="43"/>
      <c r="S6" s="43"/>
      <c r="T6" s="43"/>
      <c r="U6" s="44">
        <v>53</v>
      </c>
      <c r="V6" s="44">
        <v>46</v>
      </c>
      <c r="W6" s="44">
        <v>27</v>
      </c>
      <c r="X6" s="44">
        <v>24</v>
      </c>
      <c r="Y6" s="44">
        <v>47</v>
      </c>
      <c r="Z6" s="44">
        <v>14</v>
      </c>
      <c r="AA6" s="44">
        <v>18</v>
      </c>
      <c r="AB6" s="44">
        <v>52</v>
      </c>
      <c r="AC6" s="45"/>
      <c r="AD6" s="49" t="s">
        <v>49</v>
      </c>
    </row>
    <row r="7" spans="1:30" ht="45.75" thickBot="1" x14ac:dyDescent="0.3">
      <c r="A7" s="42" t="s">
        <v>30</v>
      </c>
      <c r="B7" s="43" t="s">
        <v>31</v>
      </c>
      <c r="C7" s="44">
        <v>5</v>
      </c>
      <c r="D7" s="44">
        <v>20</v>
      </c>
      <c r="E7" s="44">
        <v>14</v>
      </c>
      <c r="F7" s="44">
        <v>8</v>
      </c>
      <c r="G7" s="44">
        <v>15</v>
      </c>
      <c r="H7" s="44">
        <v>19</v>
      </c>
      <c r="I7" s="44">
        <v>6</v>
      </c>
      <c r="J7" s="44">
        <v>6</v>
      </c>
      <c r="K7" s="44">
        <v>10</v>
      </c>
      <c r="L7" s="44">
        <v>9</v>
      </c>
      <c r="M7" s="44">
        <v>6</v>
      </c>
      <c r="N7" s="44">
        <v>11</v>
      </c>
      <c r="O7" s="44">
        <v>9</v>
      </c>
      <c r="P7" s="44">
        <v>8</v>
      </c>
      <c r="Q7" s="44">
        <v>13</v>
      </c>
      <c r="R7" s="44">
        <v>9</v>
      </c>
      <c r="S7" s="44">
        <v>10</v>
      </c>
      <c r="T7" s="44">
        <v>6</v>
      </c>
      <c r="U7" s="44">
        <v>11</v>
      </c>
      <c r="V7" s="44">
        <v>12</v>
      </c>
      <c r="W7" s="44">
        <v>9</v>
      </c>
      <c r="X7" s="44">
        <v>7</v>
      </c>
      <c r="Y7" s="44">
        <v>8</v>
      </c>
      <c r="Z7" s="45"/>
      <c r="AA7" s="45"/>
      <c r="AB7" s="45"/>
      <c r="AC7" s="45"/>
      <c r="AD7" s="46" t="s">
        <v>48</v>
      </c>
    </row>
    <row r="8" spans="1:30" ht="30.75" thickBot="1" x14ac:dyDescent="0.3">
      <c r="A8" s="42" t="s">
        <v>32</v>
      </c>
      <c r="B8" s="43" t="s">
        <v>33</v>
      </c>
      <c r="C8" s="44">
        <v>45</v>
      </c>
      <c r="D8" s="44">
        <v>47</v>
      </c>
      <c r="E8" s="44">
        <v>36</v>
      </c>
      <c r="F8" s="44">
        <v>19</v>
      </c>
      <c r="G8" s="44">
        <v>59</v>
      </c>
      <c r="H8" s="44">
        <v>21</v>
      </c>
      <c r="I8" s="44">
        <v>31</v>
      </c>
      <c r="J8" s="44">
        <v>28</v>
      </c>
      <c r="K8" s="44">
        <v>29</v>
      </c>
      <c r="L8" s="44">
        <v>30</v>
      </c>
      <c r="M8" s="44">
        <v>11</v>
      </c>
      <c r="N8" s="44">
        <v>55</v>
      </c>
      <c r="O8" s="44">
        <v>29</v>
      </c>
      <c r="P8" s="44">
        <v>20</v>
      </c>
      <c r="Q8" s="44">
        <v>42</v>
      </c>
      <c r="R8" s="44">
        <v>57</v>
      </c>
      <c r="S8" s="44">
        <v>23</v>
      </c>
      <c r="T8" s="44">
        <v>42</v>
      </c>
      <c r="U8" s="44">
        <v>57</v>
      </c>
      <c r="V8" s="44">
        <v>52</v>
      </c>
      <c r="W8" s="44">
        <v>43</v>
      </c>
      <c r="X8" s="44">
        <v>20</v>
      </c>
      <c r="Y8" s="44">
        <v>25</v>
      </c>
      <c r="Z8" s="44">
        <v>28</v>
      </c>
      <c r="AA8" s="44">
        <v>23</v>
      </c>
      <c r="AB8" s="45"/>
      <c r="AC8" s="45"/>
      <c r="AD8" s="46" t="s">
        <v>48</v>
      </c>
    </row>
    <row r="9" spans="1:30" ht="45.75" thickBot="1" x14ac:dyDescent="0.3">
      <c r="A9" s="42" t="s">
        <v>34</v>
      </c>
      <c r="B9" s="43" t="s">
        <v>35</v>
      </c>
      <c r="C9" s="44">
        <v>42</v>
      </c>
      <c r="D9" s="44">
        <v>124</v>
      </c>
      <c r="E9" s="43"/>
      <c r="F9" s="43"/>
      <c r="G9" s="44">
        <v>141</v>
      </c>
      <c r="H9" s="44">
        <v>123</v>
      </c>
      <c r="I9" s="44">
        <v>76</v>
      </c>
      <c r="J9" s="44">
        <v>68</v>
      </c>
      <c r="K9" s="44">
        <v>77</v>
      </c>
      <c r="L9" s="44">
        <v>69</v>
      </c>
      <c r="M9" s="43"/>
      <c r="N9" s="44">
        <v>87</v>
      </c>
      <c r="O9" s="44">
        <v>81</v>
      </c>
      <c r="P9" s="43"/>
      <c r="Q9" s="44">
        <v>39</v>
      </c>
      <c r="R9" s="44">
        <v>115</v>
      </c>
      <c r="S9" s="44">
        <v>70</v>
      </c>
      <c r="T9" s="44">
        <v>44</v>
      </c>
      <c r="U9" s="44">
        <v>77</v>
      </c>
      <c r="V9" s="44">
        <v>109</v>
      </c>
      <c r="W9" s="44">
        <v>113</v>
      </c>
      <c r="X9" s="44">
        <v>73</v>
      </c>
      <c r="Y9" s="44">
        <v>65</v>
      </c>
      <c r="Z9" s="45"/>
      <c r="AA9" s="45"/>
      <c r="AB9" s="45"/>
      <c r="AC9" s="45"/>
      <c r="AD9" s="46" t="s">
        <v>48</v>
      </c>
    </row>
    <row r="10" spans="1:30" ht="45.75" thickBot="1" x14ac:dyDescent="0.3">
      <c r="A10" s="42" t="s">
        <v>36</v>
      </c>
      <c r="B10" s="43" t="s">
        <v>37</v>
      </c>
      <c r="C10" s="43"/>
      <c r="D10" s="43"/>
      <c r="E10" s="43"/>
      <c r="F10" s="43"/>
      <c r="G10" s="43"/>
      <c r="H10" s="44">
        <v>61</v>
      </c>
      <c r="I10" s="43"/>
      <c r="J10" s="43"/>
      <c r="K10" s="43"/>
      <c r="L10" s="43"/>
      <c r="M10" s="43"/>
      <c r="N10" s="44">
        <v>20</v>
      </c>
      <c r="O10" s="44">
        <v>37</v>
      </c>
      <c r="P10" s="44">
        <v>20</v>
      </c>
      <c r="Q10" s="44">
        <v>39</v>
      </c>
      <c r="R10" s="44">
        <v>44</v>
      </c>
      <c r="S10" s="44">
        <v>46</v>
      </c>
      <c r="T10" s="44">
        <v>6</v>
      </c>
      <c r="U10" s="43"/>
      <c r="V10" s="43"/>
      <c r="W10" s="43"/>
      <c r="X10" s="43"/>
      <c r="Y10" s="44">
        <v>30</v>
      </c>
      <c r="Z10" s="44">
        <v>32</v>
      </c>
      <c r="AA10" s="44">
        <v>16</v>
      </c>
      <c r="AB10" s="44">
        <v>31</v>
      </c>
      <c r="AC10" s="45"/>
      <c r="AD10" s="49" t="s">
        <v>50</v>
      </c>
    </row>
    <row r="11" spans="1:30" ht="30.75" thickBot="1" x14ac:dyDescent="0.3">
      <c r="A11" s="42" t="s">
        <v>38</v>
      </c>
      <c r="B11" s="43" t="s">
        <v>39</v>
      </c>
      <c r="C11" s="43"/>
      <c r="D11" s="44">
        <v>20</v>
      </c>
      <c r="E11" s="44">
        <v>48</v>
      </c>
      <c r="F11" s="43"/>
      <c r="G11" s="43"/>
      <c r="H11" s="43"/>
      <c r="I11" s="43"/>
      <c r="J11" s="44">
        <v>16</v>
      </c>
      <c r="K11" s="43"/>
      <c r="L11" s="43"/>
      <c r="M11" s="43"/>
      <c r="N11" s="44">
        <v>33</v>
      </c>
      <c r="O11" s="43"/>
      <c r="P11" s="44">
        <v>45</v>
      </c>
      <c r="Q11" s="44">
        <v>57</v>
      </c>
      <c r="R11" s="44">
        <v>56</v>
      </c>
      <c r="S11" s="44">
        <v>86</v>
      </c>
      <c r="T11" s="44">
        <v>71</v>
      </c>
      <c r="U11" s="44">
        <v>60</v>
      </c>
      <c r="V11" s="44">
        <v>60</v>
      </c>
      <c r="W11" s="44">
        <v>18</v>
      </c>
      <c r="X11" s="44">
        <v>62</v>
      </c>
      <c r="Y11" s="44">
        <v>48</v>
      </c>
      <c r="Z11" s="44">
        <v>86</v>
      </c>
      <c r="AA11" s="44">
        <v>42</v>
      </c>
      <c r="AB11" s="44">
        <v>66</v>
      </c>
      <c r="AC11" s="45"/>
      <c r="AD11" s="47" t="s">
        <v>51</v>
      </c>
    </row>
    <row r="12" spans="1:30" ht="60.75" thickBot="1" x14ac:dyDescent="0.3">
      <c r="A12" s="42" t="s">
        <v>40</v>
      </c>
      <c r="B12" s="43" t="s">
        <v>41</v>
      </c>
      <c r="C12" s="44">
        <v>79</v>
      </c>
      <c r="D12" s="44">
        <v>85</v>
      </c>
      <c r="E12" s="44">
        <v>40</v>
      </c>
      <c r="F12" s="43"/>
      <c r="G12" s="44">
        <v>72</v>
      </c>
      <c r="H12" s="44">
        <v>43</v>
      </c>
      <c r="I12" s="44">
        <v>33</v>
      </c>
      <c r="J12" s="44">
        <v>46</v>
      </c>
      <c r="K12" s="44">
        <v>34</v>
      </c>
      <c r="L12" s="44">
        <v>33</v>
      </c>
      <c r="M12" s="44">
        <v>48</v>
      </c>
      <c r="N12" s="44">
        <v>53</v>
      </c>
      <c r="O12" s="44">
        <v>39</v>
      </c>
      <c r="P12" s="44">
        <v>37</v>
      </c>
      <c r="Q12" s="44">
        <v>17</v>
      </c>
      <c r="R12" s="44">
        <v>32</v>
      </c>
      <c r="S12" s="44">
        <v>54</v>
      </c>
      <c r="T12" s="44">
        <v>42</v>
      </c>
      <c r="U12" s="44">
        <v>14</v>
      </c>
      <c r="V12" s="44">
        <v>51</v>
      </c>
      <c r="W12" s="44">
        <v>46</v>
      </c>
      <c r="X12" s="44">
        <v>39</v>
      </c>
      <c r="Y12" s="44">
        <v>42</v>
      </c>
      <c r="Z12" s="44">
        <v>4</v>
      </c>
      <c r="AA12" s="45"/>
      <c r="AB12" s="45"/>
      <c r="AC12" s="45"/>
      <c r="AD12" s="49" t="s">
        <v>52</v>
      </c>
    </row>
    <row r="13" spans="1:30" ht="45.75" thickBot="1" x14ac:dyDescent="0.3">
      <c r="A13" s="42" t="s">
        <v>42</v>
      </c>
      <c r="B13" s="43" t="s">
        <v>43</v>
      </c>
      <c r="C13" s="44">
        <v>4</v>
      </c>
      <c r="D13" s="44">
        <v>3</v>
      </c>
      <c r="E13" s="43"/>
      <c r="F13" s="43"/>
      <c r="G13" s="44">
        <v>5</v>
      </c>
      <c r="H13" s="44">
        <v>5</v>
      </c>
      <c r="I13" s="44">
        <v>5</v>
      </c>
      <c r="J13" s="44">
        <v>6</v>
      </c>
      <c r="K13" s="44">
        <v>5</v>
      </c>
      <c r="L13" s="43"/>
      <c r="M13" s="43"/>
      <c r="N13" s="44">
        <v>10</v>
      </c>
      <c r="O13" s="44">
        <v>5</v>
      </c>
      <c r="P13" s="44">
        <v>3</v>
      </c>
      <c r="Q13" s="44">
        <v>5</v>
      </c>
      <c r="R13" s="44">
        <v>8</v>
      </c>
      <c r="S13" s="44">
        <v>2</v>
      </c>
      <c r="T13" s="43"/>
      <c r="U13" s="44">
        <v>7</v>
      </c>
      <c r="V13" s="44">
        <v>5</v>
      </c>
      <c r="W13" s="44">
        <v>6</v>
      </c>
      <c r="X13" s="45"/>
      <c r="Y13" s="45"/>
      <c r="Z13" s="45"/>
      <c r="AA13" s="45"/>
      <c r="AB13" s="45"/>
      <c r="AC13" s="45"/>
      <c r="AD13" s="47" t="s">
        <v>48</v>
      </c>
    </row>
    <row r="14" spans="1:30" ht="45.75" thickBot="1" x14ac:dyDescent="0.3">
      <c r="A14" s="42" t="s">
        <v>44</v>
      </c>
      <c r="B14" s="43" t="s">
        <v>45</v>
      </c>
      <c r="C14" s="44">
        <v>47</v>
      </c>
      <c r="D14" s="44">
        <v>17</v>
      </c>
      <c r="E14" s="43"/>
      <c r="F14" s="43"/>
      <c r="G14" s="44">
        <v>1</v>
      </c>
      <c r="H14" s="44">
        <v>1</v>
      </c>
      <c r="I14" s="43"/>
      <c r="J14" s="43"/>
      <c r="K14" s="44">
        <v>30</v>
      </c>
      <c r="L14" s="44">
        <v>32</v>
      </c>
      <c r="M14" s="44">
        <v>10</v>
      </c>
      <c r="N14" s="44">
        <v>5</v>
      </c>
      <c r="O14" s="43"/>
      <c r="P14" s="44">
        <v>21</v>
      </c>
      <c r="Q14" s="44">
        <v>30</v>
      </c>
      <c r="R14" s="44">
        <v>26</v>
      </c>
      <c r="S14" s="44">
        <v>37</v>
      </c>
      <c r="T14" s="43"/>
      <c r="U14" s="44">
        <v>39</v>
      </c>
      <c r="V14" s="44">
        <v>42</v>
      </c>
      <c r="W14" s="44">
        <v>41</v>
      </c>
      <c r="X14" s="44">
        <v>29</v>
      </c>
      <c r="Y14" s="44">
        <v>26</v>
      </c>
      <c r="Z14" s="44">
        <v>35</v>
      </c>
      <c r="AA14" s="44">
        <v>26</v>
      </c>
      <c r="AB14" s="44">
        <v>8</v>
      </c>
      <c r="AC14" s="45"/>
      <c r="AD14" s="49" t="s">
        <v>48</v>
      </c>
    </row>
    <row r="15" spans="1:30" ht="45.75" thickBot="1" x14ac:dyDescent="0.3">
      <c r="A15" s="42" t="s">
        <v>46</v>
      </c>
      <c r="B15" s="43" t="s">
        <v>47</v>
      </c>
      <c r="C15" s="44">
        <v>95</v>
      </c>
      <c r="D15" s="44">
        <v>82</v>
      </c>
      <c r="E15" s="44">
        <v>82</v>
      </c>
      <c r="F15" s="44">
        <v>35</v>
      </c>
      <c r="G15" s="43"/>
      <c r="H15" s="43"/>
      <c r="I15" s="44">
        <v>51</v>
      </c>
      <c r="J15" s="44">
        <v>31</v>
      </c>
      <c r="K15" s="44">
        <v>47</v>
      </c>
      <c r="L15" s="44">
        <v>50</v>
      </c>
      <c r="M15" s="44">
        <v>36</v>
      </c>
      <c r="N15" s="44">
        <v>44</v>
      </c>
      <c r="O15" s="43"/>
      <c r="P15" s="44">
        <v>2</v>
      </c>
      <c r="Q15" s="43"/>
      <c r="R15" s="43"/>
      <c r="S15" s="44">
        <v>53</v>
      </c>
      <c r="T15" s="44">
        <v>43</v>
      </c>
      <c r="U15" s="44">
        <v>60</v>
      </c>
      <c r="V15" s="44">
        <v>9</v>
      </c>
      <c r="W15" s="44">
        <v>51</v>
      </c>
      <c r="X15" s="44">
        <v>49</v>
      </c>
      <c r="Y15" s="44">
        <v>60</v>
      </c>
      <c r="Z15" s="44">
        <v>17</v>
      </c>
      <c r="AA15" s="44">
        <v>44</v>
      </c>
      <c r="AB15" s="44">
        <v>72</v>
      </c>
      <c r="AC15" s="45"/>
      <c r="AD15" s="48" t="s">
        <v>48</v>
      </c>
    </row>
    <row r="19" spans="2:2" ht="18" x14ac:dyDescent="0.25">
      <c r="B19" s="25"/>
    </row>
    <row r="20" spans="2:2" ht="18" x14ac:dyDescent="0.25">
      <c r="B20" s="51"/>
    </row>
    <row r="21" spans="2:2" ht="18" x14ac:dyDescent="0.25">
      <c r="B21" s="25"/>
    </row>
    <row r="22" spans="2:2" ht="18" x14ac:dyDescent="0.25">
      <c r="B22" s="25"/>
    </row>
    <row r="23" spans="2:2" ht="18" x14ac:dyDescent="0.25">
      <c r="B23" s="25"/>
    </row>
    <row r="24" spans="2:2" ht="18" x14ac:dyDescent="0.25">
      <c r="B24" s="25"/>
    </row>
    <row r="25" spans="2:2" ht="18" x14ac:dyDescent="0.25">
      <c r="B25" s="25"/>
    </row>
    <row r="26" spans="2:2" ht="18" x14ac:dyDescent="0.25">
      <c r="B26" s="25"/>
    </row>
    <row r="27" spans="2:2" ht="18" x14ac:dyDescent="0.25">
      <c r="B27" s="25"/>
    </row>
    <row r="28" spans="2:2" ht="18" x14ac:dyDescent="0.25">
      <c r="B28" s="25"/>
    </row>
    <row r="29" spans="2:2" ht="18" x14ac:dyDescent="0.25">
      <c r="B29" s="51"/>
    </row>
    <row r="30" spans="2:2" ht="18" x14ac:dyDescent="0.25">
      <c r="B30" s="51"/>
    </row>
    <row r="31" spans="2:2" ht="18" x14ac:dyDescent="0.25">
      <c r="B31" s="25"/>
    </row>
    <row r="32" spans="2:2" ht="18" x14ac:dyDescent="0.25">
      <c r="B32" s="51"/>
    </row>
    <row r="33" spans="2:2" ht="18" x14ac:dyDescent="0.25">
      <c r="B33" s="51"/>
    </row>
    <row r="34" spans="2:2" ht="18" x14ac:dyDescent="0.25">
      <c r="B34" s="51"/>
    </row>
    <row r="36" spans="2:2" ht="16.5" x14ac:dyDescent="0.25">
      <c r="B36" s="16"/>
    </row>
    <row r="37" spans="2:2" ht="16.5" x14ac:dyDescent="0.25">
      <c r="B37" s="16"/>
    </row>
    <row r="38" spans="2:2" ht="16.5" x14ac:dyDescent="0.25">
      <c r="B38" s="16"/>
    </row>
    <row r="39" spans="2:2" ht="16.5" x14ac:dyDescent="0.25">
      <c r="B39" s="16"/>
    </row>
    <row r="40" spans="2:2" ht="16.5" x14ac:dyDescent="0.25">
      <c r="B40" s="16"/>
    </row>
    <row r="41" spans="2:2" ht="16.5" x14ac:dyDescent="0.25">
      <c r="B41" s="16"/>
    </row>
    <row r="42" spans="2:2" ht="16.5" x14ac:dyDescent="0.25">
      <c r="B42" s="16"/>
    </row>
    <row r="43" spans="2:2" ht="16.5" x14ac:dyDescent="0.25">
      <c r="B43" s="16"/>
    </row>
    <row r="44" spans="2:2" ht="16.5" x14ac:dyDescent="0.25">
      <c r="B44" s="16"/>
    </row>
    <row r="45" spans="2:2" ht="16.5" x14ac:dyDescent="0.25">
      <c r="B45" s="16"/>
    </row>
    <row r="46" spans="2:2" ht="16.5" x14ac:dyDescent="0.25">
      <c r="B46" s="16"/>
    </row>
    <row r="47" spans="2:2" ht="16.5" x14ac:dyDescent="0.25">
      <c r="B47" s="16"/>
    </row>
    <row r="48" spans="2:2" ht="16.5" x14ac:dyDescent="0.25">
      <c r="B48" s="16"/>
    </row>
    <row r="49" spans="2:2" ht="16.5" x14ac:dyDescent="0.25">
      <c r="B49" s="16"/>
    </row>
    <row r="50" spans="2:2" ht="16.5" x14ac:dyDescent="0.25">
      <c r="B50" s="16"/>
    </row>
    <row r="51" spans="2:2" ht="16.5" x14ac:dyDescent="0.25">
      <c r="B51" s="16"/>
    </row>
    <row r="52" spans="2:2" ht="16.5" x14ac:dyDescent="0.25">
      <c r="B52" s="16"/>
    </row>
  </sheetData>
  <mergeCells count="29"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Z3:Z4"/>
    <mergeCell ref="AA3:AA4"/>
    <mergeCell ref="AB3:AB4"/>
    <mergeCell ref="AD3:AD4"/>
    <mergeCell ref="AC3:AC4"/>
  </mergeCells>
  <conditionalFormatting sqref="B1:B18 B55:B1048576">
    <cfRule type="duplicateValues" dxfId="287" priority="6"/>
  </conditionalFormatting>
  <conditionalFormatting sqref="B19:B34">
    <cfRule type="duplicateValues" dxfId="286" priority="5"/>
  </conditionalFormatting>
  <conditionalFormatting sqref="B19:B34">
    <cfRule type="duplicateValues" dxfId="285" priority="4"/>
  </conditionalFormatting>
  <conditionalFormatting sqref="B19:B34">
    <cfRule type="duplicateValues" dxfId="284" priority="2"/>
    <cfRule type="duplicateValues" dxfId="283" priority="3"/>
  </conditionalFormatting>
  <conditionalFormatting sqref="B1:B1048576">
    <cfRule type="duplicateValues" dxfId="28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1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5">
        <v>751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751 407 103 563 615 584 363 608 427 708 821 416 869 512 24 409                                                    </v>
      </c>
    </row>
    <row r="3" spans="2:5" ht="18.75" thickBot="1" x14ac:dyDescent="0.3">
      <c r="B3" s="57">
        <v>407</v>
      </c>
      <c r="C3" s="36" t="s">
        <v>16</v>
      </c>
    </row>
    <row r="4" spans="2:5" ht="18.75" thickBot="1" x14ac:dyDescent="0.3">
      <c r="B4" s="25">
        <v>103</v>
      </c>
      <c r="C4" s="36" t="s">
        <v>16</v>
      </c>
    </row>
    <row r="5" spans="2:5" ht="18.75" thickBot="1" x14ac:dyDescent="0.3">
      <c r="B5" s="25">
        <v>563</v>
      </c>
      <c r="C5" s="36" t="s">
        <v>16</v>
      </c>
    </row>
    <row r="6" spans="2:5" ht="18.75" thickBot="1" x14ac:dyDescent="0.3">
      <c r="B6" s="25">
        <v>615</v>
      </c>
      <c r="C6" s="36" t="s">
        <v>16</v>
      </c>
    </row>
    <row r="7" spans="2:5" ht="18.75" thickBot="1" x14ac:dyDescent="0.3">
      <c r="B7" s="25">
        <v>584</v>
      </c>
      <c r="C7" s="36" t="s">
        <v>16</v>
      </c>
    </row>
    <row r="8" spans="2:5" ht="18.75" thickBot="1" x14ac:dyDescent="0.3">
      <c r="B8" s="25">
        <v>363</v>
      </c>
      <c r="C8" s="36" t="s">
        <v>16</v>
      </c>
    </row>
    <row r="9" spans="2:5" ht="18.75" thickBot="1" x14ac:dyDescent="0.3">
      <c r="B9" s="57">
        <v>608</v>
      </c>
      <c r="C9" s="36" t="s">
        <v>16</v>
      </c>
    </row>
    <row r="10" spans="2:5" ht="18.75" thickBot="1" x14ac:dyDescent="0.3">
      <c r="B10" s="57">
        <v>427</v>
      </c>
      <c r="C10" s="36" t="s">
        <v>16</v>
      </c>
    </row>
    <row r="11" spans="2:5" ht="18.75" thickBot="1" x14ac:dyDescent="0.3">
      <c r="B11" s="25">
        <v>708</v>
      </c>
      <c r="C11" s="36" t="s">
        <v>16</v>
      </c>
    </row>
    <row r="12" spans="2:5" ht="18.75" thickBot="1" x14ac:dyDescent="0.3">
      <c r="B12" s="25">
        <v>821</v>
      </c>
      <c r="C12" s="36" t="s">
        <v>16</v>
      </c>
    </row>
    <row r="13" spans="2:5" ht="18.75" thickBot="1" x14ac:dyDescent="0.3">
      <c r="B13" s="25">
        <v>416</v>
      </c>
      <c r="C13" s="36" t="s">
        <v>16</v>
      </c>
    </row>
    <row r="14" spans="2:5" ht="18.75" thickBot="1" x14ac:dyDescent="0.3">
      <c r="B14" s="25">
        <v>869</v>
      </c>
      <c r="C14" s="36" t="s">
        <v>16</v>
      </c>
    </row>
    <row r="15" spans="2:5" ht="18.75" thickBot="1" x14ac:dyDescent="0.3">
      <c r="B15" s="25">
        <v>512</v>
      </c>
      <c r="C15" s="36" t="s">
        <v>16</v>
      </c>
    </row>
    <row r="16" spans="2:5" ht="18.75" thickBot="1" x14ac:dyDescent="0.3">
      <c r="B16" s="25">
        <v>24</v>
      </c>
      <c r="C16" s="36" t="s">
        <v>16</v>
      </c>
    </row>
    <row r="17" spans="2:3" ht="18.75" thickBot="1" x14ac:dyDescent="0.3">
      <c r="B17" s="25">
        <v>409</v>
      </c>
      <c r="C17" s="36" t="s">
        <v>16</v>
      </c>
    </row>
    <row r="18" spans="2:3" ht="18.75" thickBot="1" x14ac:dyDescent="0.3">
      <c r="B18" s="52"/>
      <c r="C18" s="36" t="s">
        <v>16</v>
      </c>
    </row>
    <row r="19" spans="2:3" ht="18.75" thickBot="1" x14ac:dyDescent="0.3">
      <c r="B19" s="52"/>
      <c r="C19" s="36" t="s">
        <v>16</v>
      </c>
    </row>
    <row r="20" spans="2:3" ht="18.75" thickBot="1" x14ac:dyDescent="0.3">
      <c r="B20" s="52"/>
      <c r="C20" s="36" t="s">
        <v>16</v>
      </c>
    </row>
    <row r="21" spans="2:3" ht="18.75" thickBot="1" x14ac:dyDescent="0.3">
      <c r="B21" s="25"/>
      <c r="C21" s="36" t="s">
        <v>16</v>
      </c>
    </row>
    <row r="22" spans="2:3" ht="18.75" thickBot="1" x14ac:dyDescent="0.3">
      <c r="B22" s="25"/>
      <c r="C22" s="36" t="s">
        <v>16</v>
      </c>
    </row>
    <row r="23" spans="2:3" ht="18.75" thickBot="1" x14ac:dyDescent="0.3">
      <c r="B23" s="25"/>
      <c r="C23" s="36" t="s">
        <v>16</v>
      </c>
    </row>
    <row r="24" spans="2:3" ht="18.75" thickBot="1" x14ac:dyDescent="0.3">
      <c r="B24" s="25"/>
      <c r="C24" s="36" t="s">
        <v>16</v>
      </c>
    </row>
    <row r="25" spans="2:3" ht="18.75" thickBot="1" x14ac:dyDescent="0.3">
      <c r="B25" s="25"/>
      <c r="C25" s="36" t="s">
        <v>16</v>
      </c>
    </row>
    <row r="26" spans="2:3" ht="18.75" thickBot="1" x14ac:dyDescent="0.3">
      <c r="B26" s="25"/>
      <c r="C26" s="36" t="s">
        <v>16</v>
      </c>
    </row>
    <row r="27" spans="2:3" ht="18.75" thickBot="1" x14ac:dyDescent="0.3">
      <c r="B27" s="25"/>
      <c r="C27" s="36" t="s">
        <v>16</v>
      </c>
    </row>
    <row r="28" spans="2:3" ht="18.75" thickBot="1" x14ac:dyDescent="0.3">
      <c r="B28" s="25"/>
      <c r="C28" s="36" t="s">
        <v>16</v>
      </c>
    </row>
    <row r="29" spans="2:3" ht="18.75" thickBot="1" x14ac:dyDescent="0.3">
      <c r="B29" s="25"/>
      <c r="C29" s="36" t="s">
        <v>16</v>
      </c>
    </row>
    <row r="30" spans="2:3" ht="18.75" thickBot="1" x14ac:dyDescent="0.3">
      <c r="B30" s="25"/>
      <c r="C30" s="36" t="s">
        <v>16</v>
      </c>
    </row>
    <row r="31" spans="2:3" ht="18.75" thickBot="1" x14ac:dyDescent="0.3">
      <c r="B31" s="25"/>
      <c r="C31" s="36" t="s">
        <v>16</v>
      </c>
    </row>
    <row r="32" spans="2:3" ht="18.75" thickBot="1" x14ac:dyDescent="0.3">
      <c r="B32" s="25"/>
      <c r="C32" s="36" t="s">
        <v>16</v>
      </c>
    </row>
    <row r="33" spans="2:3" ht="18.75" thickBot="1" x14ac:dyDescent="0.3">
      <c r="B33" s="25"/>
      <c r="C33" s="36" t="s">
        <v>16</v>
      </c>
    </row>
    <row r="34" spans="2:3" ht="18.75" thickBot="1" x14ac:dyDescent="0.3">
      <c r="B34" s="25"/>
      <c r="C34" s="36" t="s">
        <v>16</v>
      </c>
    </row>
    <row r="35" spans="2:3" ht="18.75" thickBot="1" x14ac:dyDescent="0.3">
      <c r="B35" s="25"/>
      <c r="C35" s="36" t="s">
        <v>16</v>
      </c>
    </row>
    <row r="36" spans="2:3" ht="18.75" thickBot="1" x14ac:dyDescent="0.3">
      <c r="B36" s="25"/>
      <c r="C36" s="36" t="s">
        <v>16</v>
      </c>
    </row>
    <row r="37" spans="2:3" ht="18.75" thickBot="1" x14ac:dyDescent="0.3">
      <c r="B37" s="25"/>
      <c r="C37" s="36" t="s">
        <v>16</v>
      </c>
    </row>
    <row r="38" spans="2:3" ht="18.75" thickBot="1" x14ac:dyDescent="0.3">
      <c r="B38" s="25"/>
      <c r="C38" s="36" t="s">
        <v>16</v>
      </c>
    </row>
    <row r="39" spans="2:3" ht="18.75" thickBot="1" x14ac:dyDescent="0.3">
      <c r="B39" s="25"/>
      <c r="C39" s="36" t="s">
        <v>16</v>
      </c>
    </row>
    <row r="40" spans="2:3" ht="18.75" thickBot="1" x14ac:dyDescent="0.3">
      <c r="B40" s="25"/>
      <c r="C40" s="36" t="s">
        <v>16</v>
      </c>
    </row>
    <row r="41" spans="2:3" ht="18.75" thickBot="1" x14ac:dyDescent="0.3">
      <c r="B41" s="25"/>
      <c r="C41" s="36" t="s">
        <v>16</v>
      </c>
    </row>
    <row r="42" spans="2:3" ht="18.75" thickBot="1" x14ac:dyDescent="0.3">
      <c r="B42" s="25"/>
      <c r="C42" s="36" t="s">
        <v>16</v>
      </c>
    </row>
    <row r="43" spans="2:3" ht="18.75" thickBot="1" x14ac:dyDescent="0.3">
      <c r="B43" s="25"/>
      <c r="C43" s="36" t="s">
        <v>16</v>
      </c>
    </row>
    <row r="44" spans="2:3" ht="18.75" thickBot="1" x14ac:dyDescent="0.3">
      <c r="B44" s="25"/>
      <c r="C44" s="36" t="s">
        <v>16</v>
      </c>
    </row>
    <row r="45" spans="2:3" ht="18.75" thickBot="1" x14ac:dyDescent="0.3">
      <c r="B45" s="25"/>
      <c r="C45" s="36" t="s">
        <v>16</v>
      </c>
    </row>
    <row r="46" spans="2:3" ht="18.75" thickBot="1" x14ac:dyDescent="0.3">
      <c r="B46" s="25"/>
      <c r="C46" s="36" t="s">
        <v>16</v>
      </c>
    </row>
    <row r="47" spans="2:3" ht="18.75" thickBot="1" x14ac:dyDescent="0.3">
      <c r="B47" s="25"/>
      <c r="C47" s="36" t="s">
        <v>16</v>
      </c>
    </row>
    <row r="48" spans="2:3" ht="18.75" thickBot="1" x14ac:dyDescent="0.3">
      <c r="B48" s="25"/>
      <c r="C48" s="36" t="s">
        <v>16</v>
      </c>
    </row>
    <row r="49" spans="2:3" ht="18.75" thickBot="1" x14ac:dyDescent="0.3">
      <c r="B49" s="25"/>
      <c r="C49" s="36" t="s">
        <v>16</v>
      </c>
    </row>
    <row r="50" spans="2:3" ht="18.75" thickBot="1" x14ac:dyDescent="0.3">
      <c r="B50" s="25"/>
      <c r="C50" s="36" t="s">
        <v>16</v>
      </c>
    </row>
    <row r="51" spans="2:3" ht="18.75" thickBot="1" x14ac:dyDescent="0.3">
      <c r="B51" s="25"/>
      <c r="C51" s="36" t="s">
        <v>16</v>
      </c>
    </row>
    <row r="52" spans="2:3" ht="18.75" thickBot="1" x14ac:dyDescent="0.3">
      <c r="B52" s="25"/>
      <c r="C52" s="36" t="s">
        <v>16</v>
      </c>
    </row>
    <row r="53" spans="2:3" ht="18.75" thickBot="1" x14ac:dyDescent="0.3">
      <c r="B53" s="25"/>
      <c r="C53" s="36" t="s">
        <v>16</v>
      </c>
    </row>
    <row r="54" spans="2:3" ht="18.75" thickBot="1" x14ac:dyDescent="0.3">
      <c r="B54" s="25"/>
      <c r="C54" s="36" t="s">
        <v>16</v>
      </c>
    </row>
    <row r="55" spans="2:3" ht="18.75" thickBot="1" x14ac:dyDescent="0.3">
      <c r="B55" s="25"/>
      <c r="C55" s="36" t="s">
        <v>16</v>
      </c>
    </row>
    <row r="56" spans="2:3" ht="18.75" thickBot="1" x14ac:dyDescent="0.3">
      <c r="B56" s="25"/>
      <c r="C56" s="36" t="s">
        <v>16</v>
      </c>
    </row>
    <row r="57" spans="2:3" ht="18.75" thickBot="1" x14ac:dyDescent="0.3">
      <c r="B57" s="25"/>
      <c r="C57" s="36" t="s">
        <v>16</v>
      </c>
    </row>
    <row r="58" spans="2:3" ht="18.75" thickBot="1" x14ac:dyDescent="0.3">
      <c r="B58" s="25"/>
      <c r="C58" s="36" t="s">
        <v>16</v>
      </c>
    </row>
    <row r="59" spans="2:3" ht="18.75" thickBot="1" x14ac:dyDescent="0.3">
      <c r="B59" s="25"/>
      <c r="C59" s="36" t="s">
        <v>16</v>
      </c>
    </row>
    <row r="60" spans="2:3" ht="18.75" thickBot="1" x14ac:dyDescent="0.3">
      <c r="B60" s="25"/>
      <c r="C60" s="36" t="s">
        <v>16</v>
      </c>
    </row>
    <row r="61" spans="2:3" ht="18.75" thickBot="1" x14ac:dyDescent="0.3">
      <c r="B61" s="25"/>
      <c r="C61" s="36" t="s">
        <v>16</v>
      </c>
    </row>
    <row r="62" spans="2:3" ht="18.75" thickBot="1" x14ac:dyDescent="0.3">
      <c r="B62" s="25"/>
      <c r="C62" s="36" t="s">
        <v>16</v>
      </c>
    </row>
    <row r="63" spans="2:3" ht="18.75" thickBot="1" x14ac:dyDescent="0.3">
      <c r="B63" s="25"/>
      <c r="C63" s="36" t="s">
        <v>16</v>
      </c>
    </row>
    <row r="64" spans="2:3" ht="18.75" thickBot="1" x14ac:dyDescent="0.3">
      <c r="B64" s="25"/>
      <c r="C64" s="36" t="s">
        <v>16</v>
      </c>
    </row>
    <row r="65" spans="2:3" ht="18.75" thickBot="1" x14ac:dyDescent="0.3">
      <c r="B65" s="25"/>
      <c r="C65" s="36" t="s">
        <v>16</v>
      </c>
    </row>
    <row r="66" spans="2:3" ht="18.75" thickBot="1" x14ac:dyDescent="0.3">
      <c r="B66" s="18"/>
      <c r="C66" s="36" t="s">
        <v>16</v>
      </c>
    </row>
    <row r="67" spans="2:3" ht="18.75" thickBot="1" x14ac:dyDescent="0.3">
      <c r="B67" s="18"/>
      <c r="C67" s="36" t="s">
        <v>16</v>
      </c>
    </row>
    <row r="68" spans="2:3" ht="18" x14ac:dyDescent="0.25">
      <c r="B68" s="18"/>
      <c r="C68" s="36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6:B68">
    <cfRule type="duplicateValues" dxfId="281" priority="2601"/>
  </conditionalFormatting>
  <conditionalFormatting sqref="B61:B65">
    <cfRule type="duplicateValues" dxfId="280" priority="142"/>
  </conditionalFormatting>
  <conditionalFormatting sqref="B49:B65">
    <cfRule type="duplicateValues" dxfId="279" priority="139"/>
    <cfRule type="duplicateValues" dxfId="278" priority="140"/>
    <cfRule type="duplicateValues" dxfId="277" priority="141"/>
  </conditionalFormatting>
  <conditionalFormatting sqref="B49:B60">
    <cfRule type="duplicateValues" dxfId="276" priority="143"/>
  </conditionalFormatting>
  <conditionalFormatting sqref="B27:B48">
    <cfRule type="duplicateValues" dxfId="275" priority="94"/>
    <cfRule type="duplicateValues" dxfId="274" priority="95"/>
  </conditionalFormatting>
  <conditionalFormatting sqref="B27:B48">
    <cfRule type="duplicateValues" dxfId="273" priority="96"/>
  </conditionalFormatting>
  <conditionalFormatting sqref="B21:B26">
    <cfRule type="duplicateValues" dxfId="272" priority="49"/>
  </conditionalFormatting>
  <conditionalFormatting sqref="B21:B26">
    <cfRule type="duplicateValues" dxfId="271" priority="48"/>
  </conditionalFormatting>
  <conditionalFormatting sqref="B21:B26">
    <cfRule type="duplicateValues" dxfId="270" priority="46"/>
    <cfRule type="duplicateValues" dxfId="269" priority="47"/>
  </conditionalFormatting>
  <conditionalFormatting sqref="B18:B20">
    <cfRule type="duplicateValues" dxfId="268" priority="25"/>
  </conditionalFormatting>
  <conditionalFormatting sqref="B18:B20">
    <cfRule type="duplicateValues" dxfId="267" priority="24"/>
  </conditionalFormatting>
  <conditionalFormatting sqref="B18:B20">
    <cfRule type="duplicateValues" dxfId="266" priority="22"/>
    <cfRule type="duplicateValues" dxfId="265" priority="23"/>
  </conditionalFormatting>
  <conditionalFormatting sqref="B2:B17">
    <cfRule type="duplicateValues" dxfId="264" priority="5"/>
  </conditionalFormatting>
  <conditionalFormatting sqref="B2:B17">
    <cfRule type="duplicateValues" dxfId="263" priority="4"/>
  </conditionalFormatting>
  <conditionalFormatting sqref="B2:B17">
    <cfRule type="duplicateValues" dxfId="262" priority="2"/>
    <cfRule type="duplicateValues" dxfId="261" priority="3"/>
  </conditionalFormatting>
  <conditionalFormatting sqref="B2:B17">
    <cfRule type="duplicateValues" dxfId="26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Hoja1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2021-07-29T21:22:24Z</dcterms:modified>
</cp:coreProperties>
</file>