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9\"/>
    </mc:Choice>
  </mc:AlternateContent>
  <bookViews>
    <workbookView xWindow="0" yWindow="0" windowWidth="14370" windowHeight="4935" firstSheet="1" activeTab="1"/>
  </bookViews>
  <sheets>
    <sheet name="Gráfico2" sheetId="2" r:id="rId1"/>
    <sheet name="Efectivo" sheetId="1" r:id="rId2"/>
    <sheet name="Hoja1" sheetId="4" r:id="rId3"/>
    <sheet name="Hoja" sheetId="3" r:id="rId4"/>
  </sheets>
  <externalReferences>
    <externalReference r:id="rId5"/>
  </externalReferences>
  <definedNames>
    <definedName name="_xlnm._FilterDatabase" localSheetId="1" hidden="1">Efectivo!$A$55:$E$55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9" i="1"/>
  <c r="A9" i="1"/>
  <c r="B15" i="1"/>
  <c r="C34" i="1"/>
  <c r="C32" i="1"/>
  <c r="C33" i="1"/>
  <c r="C35" i="1"/>
  <c r="A34" i="1"/>
  <c r="A32" i="1"/>
  <c r="A33" i="1"/>
  <c r="A35" i="1"/>
  <c r="C48" i="1"/>
  <c r="C49" i="1"/>
  <c r="C50" i="1"/>
  <c r="C51" i="1"/>
  <c r="A48" i="1"/>
  <c r="A49" i="1"/>
  <c r="A50" i="1"/>
  <c r="A51" i="1"/>
  <c r="C61" i="1"/>
  <c r="C62" i="1"/>
  <c r="C63" i="1"/>
  <c r="C64" i="1"/>
  <c r="C65" i="1"/>
  <c r="A61" i="1"/>
  <c r="A62" i="1"/>
  <c r="A63" i="1"/>
  <c r="A64" i="1"/>
  <c r="A65" i="1"/>
  <c r="C84" i="1"/>
  <c r="C85" i="1"/>
  <c r="C91" i="1"/>
  <c r="A84" i="1"/>
  <c r="A85" i="1"/>
  <c r="A91" i="1"/>
  <c r="B92" i="1"/>
  <c r="C88" i="1" l="1"/>
  <c r="A88" i="1"/>
  <c r="B52" i="1"/>
  <c r="C47" i="1"/>
  <c r="A47" i="1"/>
  <c r="B37" i="1"/>
  <c r="C83" i="1"/>
  <c r="A83" i="1"/>
  <c r="C87" i="1"/>
  <c r="A87" i="1"/>
  <c r="C82" i="1"/>
  <c r="A82" i="1"/>
  <c r="C81" i="1"/>
  <c r="A81" i="1"/>
  <c r="C80" i="1"/>
  <c r="A80" i="1"/>
  <c r="B66" i="1"/>
  <c r="C58" i="1"/>
  <c r="C59" i="1"/>
  <c r="C60" i="1"/>
  <c r="A58" i="1"/>
  <c r="A59" i="1"/>
  <c r="A60" i="1"/>
  <c r="C14" i="1" l="1"/>
  <c r="A14" i="1"/>
  <c r="C77" i="1"/>
  <c r="C78" i="1"/>
  <c r="A77" i="1"/>
  <c r="A78" i="1"/>
  <c r="C28" i="1"/>
  <c r="A28" i="1"/>
  <c r="C76" i="1"/>
  <c r="C74" i="1"/>
  <c r="C86" i="1"/>
  <c r="C89" i="1"/>
  <c r="C90" i="1"/>
  <c r="C75" i="1"/>
  <c r="C79" i="1"/>
  <c r="A76" i="1"/>
  <c r="A74" i="1"/>
  <c r="A86" i="1"/>
  <c r="A89" i="1"/>
  <c r="A90" i="1"/>
  <c r="A75" i="1"/>
  <c r="A79" i="1"/>
  <c r="C27" i="1"/>
  <c r="A27" i="1"/>
  <c r="C26" i="1"/>
  <c r="A26" i="1"/>
  <c r="C46" i="1"/>
  <c r="A46" i="1"/>
  <c r="C25" i="1" l="1"/>
  <c r="A25" i="1"/>
  <c r="C24" i="1"/>
  <c r="C23" i="1"/>
  <c r="A23" i="1"/>
  <c r="A24" i="1"/>
  <c r="A57" i="1"/>
  <c r="A44" i="1"/>
  <c r="C44" i="1"/>
  <c r="C57" i="1"/>
  <c r="A22" i="1"/>
  <c r="C22" i="1"/>
  <c r="C31" i="1"/>
  <c r="A31" i="1" l="1"/>
  <c r="C21" i="1"/>
  <c r="A21" i="1"/>
  <c r="C42" i="1" l="1"/>
  <c r="A42" i="1"/>
  <c r="C20" i="1" l="1"/>
  <c r="C56" i="1"/>
  <c r="A56" i="1"/>
  <c r="A73" i="1" l="1"/>
  <c r="C73" i="1"/>
  <c r="A20" i="1"/>
  <c r="A43" i="1"/>
  <c r="C43" i="1"/>
  <c r="A19" i="1"/>
  <c r="A29" i="1"/>
  <c r="A30" i="1"/>
  <c r="C30" i="1" l="1"/>
  <c r="C19" i="1"/>
  <c r="C29" i="1"/>
  <c r="C41" i="1" l="1"/>
  <c r="C45" i="1"/>
  <c r="A41" i="1"/>
  <c r="A45" i="1"/>
  <c r="C36" i="1" l="1"/>
  <c r="A36" i="1"/>
  <c r="A69" i="1" l="1"/>
  <c r="E2" i="3"/>
</calcChain>
</file>

<file path=xl/sharedStrings.xml><?xml version="1.0" encoding="utf-8"?>
<sst xmlns="http://schemas.openxmlformats.org/spreadsheetml/2006/main" count="1036" uniqueCount="62">
  <si>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</si>
  <si>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</si>
  <si>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</si>
  <si>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</si>
  <si>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</si>
  <si>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</si>
  <si>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</si>
  <si>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</si>
  <si>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</si>
  <si>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</si>
  <si>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</si>
  <si>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</si>
  <si>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</si>
  <si>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</si>
  <si>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</si>
  <si>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</si>
  <si>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</si>
  <si>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</si>
  <si>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</si>
  <si>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</si>
  <si>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</si>
  <si>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FUERA DE SERVICIO / GAVETAS DE RECHAZOS Y DEPOSITOS FULL</t>
  </si>
  <si>
    <t>GAVETA DE RECHAZO LLENA</t>
  </si>
  <si>
    <t>2 Gavetas Vacias + 1 Fallando</t>
  </si>
  <si>
    <t>FUERA DE SERVICIO / GAVETAS VACIAS + GAVETAS FALLANDO</t>
  </si>
  <si>
    <t>LOCATION</t>
  </si>
  <si>
    <t>DRBR219</t>
  </si>
  <si>
    <t>A/S Ofic. La Altagracia</t>
  </si>
  <si>
    <t>DRBR24R</t>
  </si>
  <si>
    <t>A/S Ofic. Nuñez de Caceres</t>
  </si>
  <si>
    <t>DRBR24W</t>
  </si>
  <si>
    <t>A/S Ofic. Diamond Plaza</t>
  </si>
  <si>
    <t>DRBR312</t>
  </si>
  <si>
    <t>A/S Ofic. Tiradentes</t>
  </si>
  <si>
    <t>DRBR330</t>
  </si>
  <si>
    <t>A/S Ofic. Boulevard Higuey</t>
  </si>
  <si>
    <t>DRBR429</t>
  </si>
  <si>
    <t>A/S Ofic. Jumbo La Romana</t>
  </si>
  <si>
    <t>DRBR540</t>
  </si>
  <si>
    <t>A/S Ofic. Sambil    </t>
  </si>
  <si>
    <t>DRBR654</t>
  </si>
  <si>
    <t>A/S Ofic. Jumbo Puerto Plata</t>
  </si>
  <si>
    <t>DRBR685</t>
  </si>
  <si>
    <t>A/S Ofic. UASD Sto. Dgo.</t>
  </si>
  <si>
    <t>DRBR755</t>
  </si>
  <si>
    <t>A/S Ofic. Galerias del Este</t>
  </si>
  <si>
    <t>DRBR780</t>
  </si>
  <si>
    <t>A/S Ofic. Agora Mall    </t>
  </si>
  <si>
    <t>EN SERVICIO</t>
  </si>
  <si>
    <t xml:space="preserve">SIN EFECTIVO Incident 3335969340 </t>
  </si>
  <si>
    <t>SIN EFECTIVO Incident 3335967595</t>
  </si>
  <si>
    <t>SIN EFECTIVO Incident 3335969317</t>
  </si>
  <si>
    <t>FALLA NO CONFIRMADA Incident 3335969997</t>
  </si>
  <si>
    <t>3335970080 </t>
  </si>
  <si>
    <t>GAVETA DE DEPOSITO LLENA</t>
  </si>
  <si>
    <t>3335970147 </t>
  </si>
  <si>
    <t>3335970155 </t>
  </si>
  <si>
    <t>3335970581 </t>
  </si>
  <si>
    <t>3335970603 </t>
  </si>
  <si>
    <t>3335970635 </t>
  </si>
  <si>
    <t>3335970692 </t>
  </si>
  <si>
    <t>3335970694 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</si>
</sst>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name val="Palatino Linotype"/>
      <family val="1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85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47" borderId="22" xfId="0" applyFill="1" applyBorder="1" applyAlignment="1">
      <alignment vertical="center" wrapText="1"/>
    </xf>
    <xf numFmtId="0" fontId="7" fillId="47" borderId="35" xfId="0" applyFont="1" applyFill="1" applyBorder="1" applyAlignment="1">
      <alignment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horizontal="right" vertical="center" wrapText="1"/>
    </xf>
    <xf numFmtId="0" fontId="9" fillId="8" borderId="35" xfId="0" applyFont="1" applyFill="1" applyBorder="1" applyAlignment="1">
      <alignment vertical="center" wrapText="1"/>
    </xf>
    <xf numFmtId="0" fontId="0" fillId="0" borderId="37" xfId="0" applyBorder="1"/>
    <xf numFmtId="0" fontId="0" fillId="0" borderId="39" xfId="0" applyBorder="1"/>
    <xf numFmtId="0" fontId="0" fillId="0" borderId="36" xfId="0" applyBorder="1"/>
    <xf numFmtId="0" fontId="0" fillId="0" borderId="38" xfId="0" applyBorder="1"/>
    <xf numFmtId="0" fontId="41" fillId="6" borderId="8" xfId="0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right" vertical="center" wrapText="1"/>
    </xf>
    <xf numFmtId="0" fontId="7" fillId="47" borderId="36" xfId="0" applyFont="1" applyFill="1" applyBorder="1" applyAlignment="1">
      <alignment horizontal="right" vertical="center" wrapText="1"/>
    </xf>
    <xf numFmtId="0" fontId="40" fillId="48" borderId="37" xfId="0" applyFont="1" applyFill="1" applyBorder="1" applyAlignment="1">
      <alignment horizontal="center"/>
    </xf>
    <xf numFmtId="0" fontId="40" fillId="48" borderId="36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8" fillId="8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79" zoomScale="90" zoomScaleNormal="90" workbookViewId="0">
      <selection sqref="A1:E92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7.28515625" bestFit="1" customWidth="1"/>
  </cols>
  <sheetData>
    <row r="1" spans="1:5" ht="25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26"/>
      <c r="C3" s="1"/>
      <c r="D3" s="1"/>
      <c r="E3" s="8"/>
    </row>
    <row r="4" spans="1:5" ht="18.75" thickBot="1" x14ac:dyDescent="0.3">
      <c r="A4" s="7" t="s">
        <v>2</v>
      </c>
      <c r="B4" s="23">
        <v>44405.25</v>
      </c>
      <c r="C4" s="1"/>
      <c r="D4" s="1"/>
      <c r="E4" s="9"/>
    </row>
    <row r="5" spans="1:5" ht="18.75" thickBot="1" x14ac:dyDescent="0.3">
      <c r="A5" s="7" t="s">
        <v>3</v>
      </c>
      <c r="B5" s="23">
        <v>44405.708333333336</v>
      </c>
      <c r="C5" s="34"/>
      <c r="D5" s="1"/>
      <c r="E5" s="9"/>
    </row>
    <row r="6" spans="1:5" ht="18" x14ac:dyDescent="0.25">
      <c r="B6" s="26"/>
      <c r="C6" s="1"/>
      <c r="D6" s="1"/>
      <c r="E6" s="11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.75" thickBot="1" x14ac:dyDescent="0.3">
      <c r="A9" s="18" t="e">
        <f>VLOOKUP(B9,'[1]LISTADO ATM'!$A$2:$C$822,3,0)</f>
        <v>#N/A</v>
      </c>
      <c r="B9" s="52"/>
      <c r="C9" s="19" t="e">
        <f>VLOOKUP(B9,'[1]LISTADO ATM'!$A$2:$B$822,2,0)</f>
        <v>#N/A</v>
      </c>
      <c r="D9" s="51" t="s">
        <v>19</v>
      </c>
      <c r="E9" s="35"/>
    </row>
    <row r="10" spans="1:5" ht="18.75" thickBot="1" x14ac:dyDescent="0.3">
      <c r="A10" s="3" t="s">
        <v>11</v>
      </c>
      <c r="B10" s="84">
        <f>COUNT(B9:B9)</f>
        <v>0</v>
      </c>
      <c r="C10" s="65"/>
      <c r="D10" s="66"/>
      <c r="E10" s="67"/>
    </row>
    <row r="11" spans="1:5" x14ac:dyDescent="0.25">
      <c r="B11" s="27"/>
      <c r="E11" s="5"/>
    </row>
    <row r="12" spans="1:5" ht="18" x14ac:dyDescent="0.25">
      <c r="A12" s="62" t="s">
        <v>15</v>
      </c>
      <c r="B12" s="63"/>
      <c r="C12" s="63"/>
      <c r="D12" s="63"/>
      <c r="E12" s="64"/>
    </row>
    <row r="13" spans="1:5" ht="18" x14ac:dyDescent="0.25">
      <c r="A13" s="2" t="s">
        <v>5</v>
      </c>
      <c r="B13" s="10" t="s">
        <v>6</v>
      </c>
      <c r="C13" s="2" t="s">
        <v>7</v>
      </c>
      <c r="D13" s="2" t="s">
        <v>8</v>
      </c>
      <c r="E13" s="10" t="s">
        <v>9</v>
      </c>
    </row>
    <row r="14" spans="1:5" ht="18.75" thickBot="1" x14ac:dyDescent="0.3">
      <c r="A14" s="15" t="e">
        <f>VLOOKUP(B14,'[1]LISTADO ATM'!$A$2:$C$822,3,0)</f>
        <v>#N/A</v>
      </c>
      <c r="B14" s="24"/>
      <c r="C14" s="19" t="e">
        <f>VLOOKUP(B14,'[1]LISTADO ATM'!$A$2:$B$822,2,0)</f>
        <v>#N/A</v>
      </c>
      <c r="D14" s="13" t="s">
        <v>18</v>
      </c>
      <c r="E14" s="35"/>
    </row>
    <row r="15" spans="1:5" ht="18.75" thickBot="1" x14ac:dyDescent="0.3">
      <c r="A15" s="3" t="s">
        <v>11</v>
      </c>
      <c r="B15" s="84">
        <f>COUNT(B14:B14)</f>
        <v>0</v>
      </c>
      <c r="C15" s="65"/>
      <c r="D15" s="66"/>
      <c r="E15" s="67"/>
    </row>
    <row r="16" spans="1:5" ht="15.75" thickBot="1" x14ac:dyDescent="0.3">
      <c r="B16" s="27"/>
      <c r="E16" s="5"/>
    </row>
    <row r="17" spans="1:5" ht="18.75" thickBot="1" x14ac:dyDescent="0.3">
      <c r="A17" s="68" t="s">
        <v>13</v>
      </c>
      <c r="B17" s="69"/>
      <c r="C17" s="69"/>
      <c r="D17" s="69"/>
      <c r="E17" s="70"/>
    </row>
    <row r="18" spans="1:5" ht="18" x14ac:dyDescent="0.25">
      <c r="A18" s="2" t="s">
        <v>5</v>
      </c>
      <c r="B18" s="10" t="s">
        <v>6</v>
      </c>
      <c r="C18" s="2" t="s">
        <v>7</v>
      </c>
      <c r="D18" s="2" t="s">
        <v>8</v>
      </c>
      <c r="E18" s="10" t="s">
        <v>9</v>
      </c>
    </row>
    <row r="19" spans="1:5" ht="18" x14ac:dyDescent="0.25">
      <c r="A19" s="30" t="str">
        <f>VLOOKUP(B19,'[1]LISTADO ATM'!$A$2:$C$822,3,0)</f>
        <v>SUR</v>
      </c>
      <c r="B19" s="25">
        <v>751</v>
      </c>
      <c r="C19" s="31" t="str">
        <f>VLOOKUP(B19,'[1]LISTADO ATM'!$A$2:$B$822,2,0)</f>
        <v>ATM Eco Petroleo Camilo</v>
      </c>
      <c r="D19" s="32" t="s">
        <v>10</v>
      </c>
      <c r="E19" s="19">
        <v>3335968517</v>
      </c>
    </row>
    <row r="20" spans="1:5" ht="18" x14ac:dyDescent="0.25">
      <c r="A20" s="30" t="str">
        <f>VLOOKUP(B20,'[1]LISTADO ATM'!$A$2:$C$822,3,0)</f>
        <v>DISTRITO NACIONAL</v>
      </c>
      <c r="B20" s="24">
        <v>407</v>
      </c>
      <c r="C20" s="31" t="str">
        <f>VLOOKUP(B20,'[1]LISTADO ATM'!$A$2:$B$822,2,0)</f>
        <v xml:space="preserve">ATM Multicentro La Sirena Villa Mella </v>
      </c>
      <c r="D20" s="32" t="s">
        <v>10</v>
      </c>
      <c r="E20" s="19">
        <v>3335969349</v>
      </c>
    </row>
    <row r="21" spans="1:5" ht="18" x14ac:dyDescent="0.25">
      <c r="A21" s="18" t="str">
        <f>VLOOKUP(B21,'[1]LISTADO ATM'!$A$2:$C$822,3,0)</f>
        <v>SUR</v>
      </c>
      <c r="B21" s="25">
        <v>103</v>
      </c>
      <c r="C21" s="19" t="str">
        <f>VLOOKUP(B21,'[1]LISTADO ATM'!$A$2:$B$822,2,0)</f>
        <v xml:space="preserve">ATM Oficina Las Matas de Farfán </v>
      </c>
      <c r="D21" s="38" t="s">
        <v>10</v>
      </c>
      <c r="E21" s="19">
        <v>3335969483</v>
      </c>
    </row>
    <row r="22" spans="1:5" ht="18" x14ac:dyDescent="0.25">
      <c r="A22" s="39" t="str">
        <f>VLOOKUP(B22,'[1]LISTADO ATM'!$A$2:$C$822,3,0)</f>
        <v>NORTE</v>
      </c>
      <c r="B22" s="25">
        <v>142</v>
      </c>
      <c r="C22" s="19" t="str">
        <f>VLOOKUP(B22,'[1]LISTADO ATM'!$A$2:$B$822,2,0)</f>
        <v xml:space="preserve">ATM Centro de Caja Galerías Bonao </v>
      </c>
      <c r="D22" s="38" t="s">
        <v>10</v>
      </c>
      <c r="E22" s="19">
        <v>3335969999</v>
      </c>
    </row>
    <row r="23" spans="1:5" ht="18" x14ac:dyDescent="0.25">
      <c r="A23" s="39" t="str">
        <f>VLOOKUP(B23,'[1]LISTADO ATM'!$A$2:$C$822,3,0)</f>
        <v>ESTE</v>
      </c>
      <c r="B23" s="25">
        <v>104</v>
      </c>
      <c r="C23" s="19" t="str">
        <f>VLOOKUP(B23,'[1]LISTADO ATM'!$A$2:$B$822,2,0)</f>
        <v xml:space="preserve">ATM Jumbo Higuey </v>
      </c>
      <c r="D23" s="38" t="s">
        <v>10</v>
      </c>
      <c r="E23" s="19" t="s">
        <v>55</v>
      </c>
    </row>
    <row r="24" spans="1:5" ht="18" x14ac:dyDescent="0.25">
      <c r="A24" s="39" t="str">
        <f>VLOOKUP(B24,'[1]LISTADO ATM'!$A$2:$C$822,3,0)</f>
        <v>DISTRITO NACIONAL</v>
      </c>
      <c r="B24" s="25">
        <v>563</v>
      </c>
      <c r="C24" s="19" t="str">
        <f>VLOOKUP(B24,'[1]LISTADO ATM'!$A$2:$B$822,2,0)</f>
        <v xml:space="preserve">ATM Base Aérea San Isidro </v>
      </c>
      <c r="D24" s="38" t="s">
        <v>10</v>
      </c>
      <c r="E24" s="19" t="s">
        <v>56</v>
      </c>
    </row>
    <row r="25" spans="1:5" ht="18" x14ac:dyDescent="0.25">
      <c r="A25" s="39" t="str">
        <f>VLOOKUP(B25,'[1]LISTADO ATM'!$A$2:$C$822,3,0)</f>
        <v>ESTE</v>
      </c>
      <c r="B25" s="25">
        <v>613</v>
      </c>
      <c r="C25" s="19" t="str">
        <f>VLOOKUP(B25,'[1]LISTADO ATM'!$A$2:$B$822,2,0)</f>
        <v xml:space="preserve">ATM Almacenes Zaglul (La Altagracia) </v>
      </c>
      <c r="D25" s="38" t="s">
        <v>10</v>
      </c>
      <c r="E25" s="19">
        <v>3335970167</v>
      </c>
    </row>
    <row r="26" spans="1:5" ht="18" x14ac:dyDescent="0.25">
      <c r="A26" s="39" t="str">
        <f>VLOOKUP(B26,'[1]LISTADO ATM'!$A$2:$C$822,3,0)</f>
        <v>SUR</v>
      </c>
      <c r="B26" s="25">
        <v>615</v>
      </c>
      <c r="C26" s="19" t="str">
        <f>VLOOKUP(B26,'[1]LISTADO ATM'!$A$2:$B$822,2,0)</f>
        <v xml:space="preserve">ATM Estación Sunix Cabral (Barahona) </v>
      </c>
      <c r="D26" s="38" t="s">
        <v>10</v>
      </c>
      <c r="E26" s="19">
        <v>3335970185</v>
      </c>
    </row>
    <row r="27" spans="1:5" ht="18" x14ac:dyDescent="0.25">
      <c r="A27" s="39" t="str">
        <f>VLOOKUP(B27,'[1]LISTADO ATM'!$A$2:$C$822,3,0)</f>
        <v>SUR</v>
      </c>
      <c r="B27" s="25">
        <v>584</v>
      </c>
      <c r="C27" s="19" t="str">
        <f>VLOOKUP(B27,'[1]LISTADO ATM'!$A$2:$B$822,2,0)</f>
        <v xml:space="preserve">ATM Oficina San Cristóbal I </v>
      </c>
      <c r="D27" s="38" t="s">
        <v>10</v>
      </c>
      <c r="E27" s="19">
        <v>3335970249</v>
      </c>
    </row>
    <row r="28" spans="1:5" ht="18" x14ac:dyDescent="0.25">
      <c r="A28" s="39" t="str">
        <f>VLOOKUP(B28,'[1]LISTADO ATM'!$A$2:$C$822,3,0)</f>
        <v>DISTRITO NACIONAL</v>
      </c>
      <c r="B28" s="25">
        <v>363</v>
      </c>
      <c r="C28" s="19" t="str">
        <f>VLOOKUP(B28,'[1]LISTADO ATM'!$A$2:$B$822,2,0)</f>
        <v>ATM S/M Bravo Villa Mella</v>
      </c>
      <c r="D28" s="38" t="s">
        <v>10</v>
      </c>
      <c r="E28" s="19">
        <v>3335970334</v>
      </c>
    </row>
    <row r="29" spans="1:5" ht="18" x14ac:dyDescent="0.25">
      <c r="A29" s="30" t="str">
        <f>VLOOKUP(B29,'[1]LISTADO ATM'!$A$2:$C$822,3,0)</f>
        <v>DISTRITO NACIONAL</v>
      </c>
      <c r="B29" s="24">
        <v>577</v>
      </c>
      <c r="C29" s="31" t="str">
        <f>VLOOKUP(B29,'[1]LISTADO ATM'!$A$2:$B$822,2,0)</f>
        <v xml:space="preserve">ATM Olé Ave. Duarte </v>
      </c>
      <c r="D29" s="32" t="s">
        <v>10</v>
      </c>
      <c r="E29" s="19" t="s">
        <v>57</v>
      </c>
    </row>
    <row r="30" spans="1:5" ht="18" x14ac:dyDescent="0.25">
      <c r="A30" s="30" t="str">
        <f>VLOOKUP(B30,'[1]LISTADO ATM'!$A$2:$C$822,3,0)</f>
        <v>ESTE</v>
      </c>
      <c r="B30" s="24">
        <v>608</v>
      </c>
      <c r="C30" s="31" t="str">
        <f>VLOOKUP(B30,'[1]LISTADO ATM'!$A$2:$B$822,2,0)</f>
        <v xml:space="preserve">ATM Oficina Jumbo (San Pedro) </v>
      </c>
      <c r="D30" s="32" t="s">
        <v>10</v>
      </c>
      <c r="E30" s="19">
        <v>3335970585</v>
      </c>
    </row>
    <row r="31" spans="1:5" ht="18" x14ac:dyDescent="0.25">
      <c r="A31" s="18" t="str">
        <f>VLOOKUP(B31,'[1]LISTADO ATM'!$A$2:$C$822,3,0)</f>
        <v>DISTRITO NACIONAL</v>
      </c>
      <c r="B31" s="25">
        <v>815</v>
      </c>
      <c r="C31" s="19" t="str">
        <f>VLOOKUP(B31,'[1]LISTADO ATM'!$A$2:$B$822,2,0)</f>
        <v xml:space="preserve">ATM Oficina Atalaya del Mar </v>
      </c>
      <c r="D31" s="38" t="s">
        <v>10</v>
      </c>
      <c r="E31" s="19">
        <v>3335970596</v>
      </c>
    </row>
    <row r="32" spans="1:5" ht="18" x14ac:dyDescent="0.25">
      <c r="A32" s="18" t="str">
        <f>VLOOKUP(B32,'[1]LISTADO ATM'!$A$2:$C$822,3,0)</f>
        <v>DISTRITO NACIONAL</v>
      </c>
      <c r="B32" s="52">
        <v>671</v>
      </c>
      <c r="C32" s="19" t="str">
        <f>VLOOKUP(B32,'[1]LISTADO ATM'!$A$2:$B$822,2,0)</f>
        <v>ATM Ayuntamiento Sto. Dgo. Norte</v>
      </c>
      <c r="D32" s="38" t="s">
        <v>10</v>
      </c>
      <c r="E32" s="19">
        <v>3335970661</v>
      </c>
    </row>
    <row r="33" spans="1:5" ht="18" x14ac:dyDescent="0.25">
      <c r="A33" s="18" t="str">
        <f>VLOOKUP(B33,'[1]LISTADO ATM'!$A$2:$C$822,3,0)</f>
        <v>DISTRITO NACIONAL</v>
      </c>
      <c r="B33" s="52">
        <v>955</v>
      </c>
      <c r="C33" s="19" t="str">
        <f>VLOOKUP(B33,'[1]LISTADO ATM'!$A$2:$B$822,2,0)</f>
        <v xml:space="preserve">ATM Oficina Americana Independencia II </v>
      </c>
      <c r="D33" s="38" t="s">
        <v>10</v>
      </c>
      <c r="E33" s="19" t="s">
        <v>61</v>
      </c>
    </row>
    <row r="34" spans="1:5" ht="18" x14ac:dyDescent="0.25">
      <c r="A34" s="18" t="str">
        <f>VLOOKUP(B34,'[1]LISTADO ATM'!$A$2:$C$822,3,0)</f>
        <v>NORTE</v>
      </c>
      <c r="B34" s="52">
        <v>778</v>
      </c>
      <c r="C34" s="19" t="str">
        <f>VLOOKUP(B34,'[1]LISTADO ATM'!$A$2:$B$822,2,0)</f>
        <v xml:space="preserve">ATM Oficina Esperanza (Mao) </v>
      </c>
      <c r="D34" s="38" t="s">
        <v>10</v>
      </c>
      <c r="E34" s="19">
        <v>3335970703</v>
      </c>
    </row>
    <row r="35" spans="1:5" ht="18" x14ac:dyDescent="0.25">
      <c r="A35" s="18" t="str">
        <f>VLOOKUP(B35,'[1]LISTADO ATM'!$A$2:$C$822,3,0)</f>
        <v>ESTE</v>
      </c>
      <c r="B35" s="52">
        <v>427</v>
      </c>
      <c r="C35" s="19" t="str">
        <f>VLOOKUP(B35,'[1]LISTADO ATM'!$A$2:$B$822,2,0)</f>
        <v xml:space="preserve">ATM Almacenes Iberia (Hato Mayor) </v>
      </c>
      <c r="D35" s="38" t="s">
        <v>10</v>
      </c>
      <c r="E35" s="19">
        <v>3335970690</v>
      </c>
    </row>
    <row r="36" spans="1:5" ht="18.75" thickBot="1" x14ac:dyDescent="0.3">
      <c r="A36" s="18" t="str">
        <f>VLOOKUP(B36,'[1]LISTADO ATM'!$A$2:$C$822,3,0)</f>
        <v>DISTRITO NACIONAL</v>
      </c>
      <c r="B36" s="25">
        <v>347</v>
      </c>
      <c r="C36" s="31" t="str">
        <f>VLOOKUP(B36,'[1]LISTADO ATM'!$A$2:$B$822,2,0)</f>
        <v>ATM Patio de Colombia</v>
      </c>
      <c r="D36" s="32" t="s">
        <v>10</v>
      </c>
      <c r="E36" s="35">
        <v>3335970717</v>
      </c>
    </row>
    <row r="37" spans="1:5" ht="18.75" thickBot="1" x14ac:dyDescent="0.3">
      <c r="A37" s="20"/>
      <c r="B37" s="84">
        <f>COUNT(B19:B36)</f>
        <v>18</v>
      </c>
      <c r="C37" s="12"/>
      <c r="D37" s="12"/>
      <c r="E37" s="12"/>
    </row>
    <row r="38" spans="1:5" ht="15.75" thickBot="1" x14ac:dyDescent="0.3">
      <c r="B38" s="27"/>
      <c r="E38" s="5"/>
    </row>
    <row r="39" spans="1:5" ht="18.75" thickBot="1" x14ac:dyDescent="0.3">
      <c r="A39" s="68" t="s">
        <v>24</v>
      </c>
      <c r="B39" s="69"/>
      <c r="C39" s="69"/>
      <c r="D39" s="69"/>
      <c r="E39" s="70"/>
    </row>
    <row r="40" spans="1:5" ht="18" x14ac:dyDescent="0.25">
      <c r="A40" s="2" t="s">
        <v>5</v>
      </c>
      <c r="B40" s="10" t="s">
        <v>6</v>
      </c>
      <c r="C40" s="2" t="s">
        <v>7</v>
      </c>
      <c r="D40" s="2" t="s">
        <v>8</v>
      </c>
      <c r="E40" s="10" t="s">
        <v>9</v>
      </c>
    </row>
    <row r="41" spans="1:5" ht="18" x14ac:dyDescent="0.25">
      <c r="A41" s="18" t="str">
        <f>VLOOKUP(B41,'[1]LISTADO ATM'!$A$2:$C$822,3,0)</f>
        <v>SUR</v>
      </c>
      <c r="B41" s="24">
        <v>825</v>
      </c>
      <c r="C41" s="19" t="str">
        <f>VLOOKUP(B41,'[1]LISTADO ATM'!$A$2:$B$822,2,0)</f>
        <v xml:space="preserve">ATM Estacion Eco Cibeles (Las Matas de Farfán) </v>
      </c>
      <c r="D41" s="18" t="s">
        <v>17</v>
      </c>
      <c r="E41" s="35">
        <v>3335966112</v>
      </c>
    </row>
    <row r="42" spans="1:5" ht="18" x14ac:dyDescent="0.25">
      <c r="A42" s="18" t="str">
        <f>VLOOKUP(B42,'[1]LISTADO ATM'!$A$2:$C$822,3,0)</f>
        <v>SUR</v>
      </c>
      <c r="B42" s="24">
        <v>871</v>
      </c>
      <c r="C42" s="19" t="str">
        <f>VLOOKUP(B42,'[1]LISTADO ATM'!$A$2:$B$822,2,0)</f>
        <v>ATM Plaza Cultural San Juan</v>
      </c>
      <c r="D42" s="18" t="s">
        <v>17</v>
      </c>
      <c r="E42" s="35">
        <v>3335970684</v>
      </c>
    </row>
    <row r="43" spans="1:5" ht="18" x14ac:dyDescent="0.25">
      <c r="A43" s="18" t="str">
        <f>VLOOKUP(B43,'[1]LISTADO ATM'!$A$2:$C$822,3,0)</f>
        <v>DISTRITO NACIONAL</v>
      </c>
      <c r="B43" s="24">
        <v>696</v>
      </c>
      <c r="C43" s="19" t="str">
        <f>VLOOKUP(B43,'[1]LISTADO ATM'!$A$2:$B$822,2,0)</f>
        <v>ATM Olé Jacobo Majluta</v>
      </c>
      <c r="D43" s="18" t="s">
        <v>17</v>
      </c>
      <c r="E43" s="35">
        <v>3335969332</v>
      </c>
    </row>
    <row r="44" spans="1:5" ht="18" x14ac:dyDescent="0.25">
      <c r="A44" s="18" t="str">
        <f>VLOOKUP(B44,'[1]LISTADO ATM'!$A$2:$C$822,3,0)</f>
        <v>NORTE</v>
      </c>
      <c r="B44" s="24">
        <v>395</v>
      </c>
      <c r="C44" s="19" t="str">
        <f>VLOOKUP(B44,'[1]LISTADO ATM'!$A$2:$B$822,2,0)</f>
        <v xml:space="preserve">ATM UNP Sabana Iglesia </v>
      </c>
      <c r="D44" s="18" t="s">
        <v>17</v>
      </c>
      <c r="E44" s="35">
        <v>3335970682</v>
      </c>
    </row>
    <row r="45" spans="1:5" ht="18" x14ac:dyDescent="0.25">
      <c r="A45" s="18" t="str">
        <f>VLOOKUP(B45,'[1]LISTADO ATM'!$A$2:$C$822,3,0)</f>
        <v>DISTRITO NACIONAL</v>
      </c>
      <c r="B45" s="24">
        <v>826</v>
      </c>
      <c r="C45" s="19" t="str">
        <f>VLOOKUP(B45,'[1]LISTADO ATM'!$A$2:$B$822,2,0)</f>
        <v xml:space="preserve">ATM Oficina Diamond Plaza II </v>
      </c>
      <c r="D45" s="18" t="s">
        <v>17</v>
      </c>
      <c r="E45" s="35">
        <v>3335970599</v>
      </c>
    </row>
    <row r="46" spans="1:5" ht="18" x14ac:dyDescent="0.25">
      <c r="A46" s="18" t="str">
        <f>VLOOKUP(B46,'[1]LISTADO ATM'!$A$2:$C$822,3,0)</f>
        <v>DISTRITO NACIONAL</v>
      </c>
      <c r="B46" s="24">
        <v>932</v>
      </c>
      <c r="C46" s="19" t="str">
        <f>VLOOKUP(B46,'[1]LISTADO ATM'!$A$2:$B$822,2,0)</f>
        <v xml:space="preserve">ATM Banco Agrícola </v>
      </c>
      <c r="D46" s="18" t="s">
        <v>17</v>
      </c>
      <c r="E46" s="35" t="s">
        <v>58</v>
      </c>
    </row>
    <row r="47" spans="1:5" ht="18" x14ac:dyDescent="0.25">
      <c r="A47" s="18" t="str">
        <f>VLOOKUP(B47,'[1]LISTADO ATM'!$A$2:$C$822,3,0)</f>
        <v>DISTRITO NACIONAL</v>
      </c>
      <c r="B47" s="52">
        <v>31</v>
      </c>
      <c r="C47" s="19" t="str">
        <f>VLOOKUP(B47,'[1]LISTADO ATM'!$A$2:$B$822,2,0)</f>
        <v xml:space="preserve">ATM Oficina San Martín I </v>
      </c>
      <c r="D47" s="18" t="s">
        <v>17</v>
      </c>
      <c r="E47" s="35">
        <v>3335970561</v>
      </c>
    </row>
    <row r="48" spans="1:5" ht="18" x14ac:dyDescent="0.25">
      <c r="A48" s="18" t="str">
        <f>VLOOKUP(B48,'[1]LISTADO ATM'!$A$2:$C$822,3,0)</f>
        <v>DISTRITO NACIONAL</v>
      </c>
      <c r="B48" s="52">
        <v>678</v>
      </c>
      <c r="C48" s="19" t="str">
        <f>VLOOKUP(B48,'[1]LISTADO ATM'!$A$2:$B$822,2,0)</f>
        <v>ATM Eco Petroleo San Isidro</v>
      </c>
      <c r="D48" s="18" t="s">
        <v>17</v>
      </c>
      <c r="E48" s="35">
        <v>3335970688</v>
      </c>
    </row>
    <row r="49" spans="1:5" ht="18" x14ac:dyDescent="0.25">
      <c r="A49" s="18" t="str">
        <f>VLOOKUP(B49,'[1]LISTADO ATM'!$A$2:$C$822,3,0)</f>
        <v>DISTRITO NACIONAL</v>
      </c>
      <c r="B49" s="52">
        <v>570</v>
      </c>
      <c r="C49" s="19" t="str">
        <f>VLOOKUP(B49,'[1]LISTADO ATM'!$A$2:$B$822,2,0)</f>
        <v xml:space="preserve">ATM S/M Liverpool Villa Mella </v>
      </c>
      <c r="D49" s="18" t="s">
        <v>17</v>
      </c>
      <c r="E49" s="35" t="s">
        <v>60</v>
      </c>
    </row>
    <row r="50" spans="1:5" ht="18" x14ac:dyDescent="0.25">
      <c r="A50" s="18" t="str">
        <f>VLOOKUP(B50,'[1]LISTADO ATM'!$A$2:$C$822,3,0)</f>
        <v>DISTRITO NACIONAL</v>
      </c>
      <c r="B50" s="52">
        <v>753</v>
      </c>
      <c r="C50" s="19" t="str">
        <f>VLOOKUP(B50,'[1]LISTADO ATM'!$A$2:$B$822,2,0)</f>
        <v xml:space="preserve">ATM S/M Nacional Tiradentes </v>
      </c>
      <c r="D50" s="18" t="s">
        <v>17</v>
      </c>
      <c r="E50" s="35">
        <v>3335970695</v>
      </c>
    </row>
    <row r="51" spans="1:5" ht="18.75" thickBot="1" x14ac:dyDescent="0.3">
      <c r="A51" s="18" t="str">
        <f>VLOOKUP(B51,'[1]LISTADO ATM'!$A$2:$C$822,3,0)</f>
        <v>NORTE</v>
      </c>
      <c r="B51" s="52">
        <v>754</v>
      </c>
      <c r="C51" s="19" t="str">
        <f>VLOOKUP(B51,'[1]LISTADO ATM'!$A$2:$B$822,2,0)</f>
        <v xml:space="preserve">ATM Autobanco Oficina Licey al Medio </v>
      </c>
      <c r="D51" s="18" t="s">
        <v>17</v>
      </c>
      <c r="E51" s="35">
        <v>3335970697</v>
      </c>
    </row>
    <row r="52" spans="1:5" ht="18.75" thickBot="1" x14ac:dyDescent="0.3">
      <c r="A52" s="20" t="s">
        <v>11</v>
      </c>
      <c r="B52" s="84">
        <f>COUNT(B41:B51)</f>
        <v>11</v>
      </c>
      <c r="C52" s="12"/>
      <c r="D52" s="12"/>
      <c r="E52" s="12"/>
    </row>
    <row r="53" spans="1:5" ht="15.75" thickBot="1" x14ac:dyDescent="0.3">
      <c r="B53" s="27"/>
      <c r="E53" s="5"/>
    </row>
    <row r="54" spans="1:5" ht="18" x14ac:dyDescent="0.25">
      <c r="A54" s="75" t="s">
        <v>21</v>
      </c>
      <c r="B54" s="76"/>
      <c r="C54" s="76"/>
      <c r="D54" s="76"/>
      <c r="E54" s="77"/>
    </row>
    <row r="55" spans="1:5" ht="18" x14ac:dyDescent="0.25">
      <c r="A55" s="2" t="s">
        <v>5</v>
      </c>
      <c r="B55" s="10" t="s">
        <v>6</v>
      </c>
      <c r="C55" s="4" t="s">
        <v>7</v>
      </c>
      <c r="D55" s="14" t="s">
        <v>8</v>
      </c>
      <c r="E55" s="10" t="s">
        <v>9</v>
      </c>
    </row>
    <row r="56" spans="1:5" ht="18" x14ac:dyDescent="0.25">
      <c r="A56" s="15" t="str">
        <f>VLOOKUP(B56,'[1]LISTADO ATM'!$A$2:$C$822,3,0)</f>
        <v>DISTRITO NACIONAL</v>
      </c>
      <c r="B56" s="25">
        <v>113</v>
      </c>
      <c r="C56" s="19" t="str">
        <f>VLOOKUP(B56,'[1]LISTADO ATM'!$A$2:$B$822,2,0)</f>
        <v xml:space="preserve">ATM Autoservicio Atalaya del Mar </v>
      </c>
      <c r="D56" s="25" t="s">
        <v>22</v>
      </c>
      <c r="E56" s="35">
        <v>3335969353</v>
      </c>
    </row>
    <row r="57" spans="1:5" ht="18" x14ac:dyDescent="0.25">
      <c r="A57" s="15" t="str">
        <f>VLOOKUP(B57,'[1]LISTADO ATM'!$A$2:$C$822,3,0)</f>
        <v>ESTE</v>
      </c>
      <c r="B57" s="24">
        <v>330</v>
      </c>
      <c r="C57" s="19" t="str">
        <f>VLOOKUP(B57,'[1]LISTADO ATM'!$A$2:$B$822,2,0)</f>
        <v xml:space="preserve">ATM Oficina Boulevard (Higuey) </v>
      </c>
      <c r="D57" s="50" t="s">
        <v>54</v>
      </c>
      <c r="E57" s="35" t="s">
        <v>53</v>
      </c>
    </row>
    <row r="58" spans="1:5" ht="18" x14ac:dyDescent="0.25">
      <c r="A58" s="15" t="str">
        <f>VLOOKUP(B58,'[1]LISTADO ATM'!$A$2:$C$822,3,0)</f>
        <v>DISTRITO NACIONAL</v>
      </c>
      <c r="B58" s="24">
        <v>32</v>
      </c>
      <c r="C58" s="19" t="str">
        <f>VLOOKUP(B58,'[1]LISTADO ATM'!$A$2:$B$822,2,0)</f>
        <v xml:space="preserve">ATM Oficina San Martín II </v>
      </c>
      <c r="D58" s="25" t="s">
        <v>22</v>
      </c>
      <c r="E58" s="35">
        <v>3335970509</v>
      </c>
    </row>
    <row r="59" spans="1:5" ht="18" x14ac:dyDescent="0.25">
      <c r="A59" s="15" t="str">
        <f>VLOOKUP(B59,'[1]LISTADO ATM'!$A$2:$C$822,3,0)</f>
        <v>DISTRITO NACIONAL</v>
      </c>
      <c r="B59" s="24">
        <v>628</v>
      </c>
      <c r="C59" s="19" t="str">
        <f>VLOOKUP(B59,'[1]LISTADO ATM'!$A$2:$B$822,2,0)</f>
        <v xml:space="preserve">ATM Autobanco San Isidro </v>
      </c>
      <c r="D59" s="25" t="s">
        <v>22</v>
      </c>
      <c r="E59" s="35">
        <v>3335970520</v>
      </c>
    </row>
    <row r="60" spans="1:5" ht="18" x14ac:dyDescent="0.25">
      <c r="A60" s="15" t="str">
        <f>VLOOKUP(B60,'[1]LISTADO ATM'!$A$2:$C$822,3,0)</f>
        <v>NORTE</v>
      </c>
      <c r="B60" s="24">
        <v>388</v>
      </c>
      <c r="C60" s="19" t="str">
        <f>VLOOKUP(B60,'[1]LISTADO ATM'!$A$2:$B$822,2,0)</f>
        <v xml:space="preserve">ATM Multicentro La Sirena Puerto Plata </v>
      </c>
      <c r="D60" s="25" t="s">
        <v>22</v>
      </c>
      <c r="E60" s="35">
        <v>3335970670</v>
      </c>
    </row>
    <row r="61" spans="1:5" ht="18" x14ac:dyDescent="0.25">
      <c r="A61" s="15" t="str">
        <f>VLOOKUP(B61,'[1]LISTADO ATM'!$A$2:$C$822,3,0)</f>
        <v>SUR</v>
      </c>
      <c r="B61" s="52">
        <v>880</v>
      </c>
      <c r="C61" s="19" t="str">
        <f>VLOOKUP(B61,'[1]LISTADO ATM'!$A$2:$B$822,2,0)</f>
        <v xml:space="preserve">ATM Autoservicio Barahona II </v>
      </c>
      <c r="D61" s="50" t="s">
        <v>54</v>
      </c>
      <c r="E61" s="35">
        <v>3335970655</v>
      </c>
    </row>
    <row r="62" spans="1:5" ht="18" x14ac:dyDescent="0.25">
      <c r="A62" s="15" t="str">
        <f>VLOOKUP(B62,'[1]LISTADO ATM'!$A$2:$C$822,3,0)</f>
        <v>ESTE</v>
      </c>
      <c r="B62" s="52">
        <v>117</v>
      </c>
      <c r="C62" s="19" t="str">
        <f>VLOOKUP(B62,'[1]LISTADO ATM'!$A$2:$B$822,2,0)</f>
        <v xml:space="preserve">ATM Oficina El Seybo </v>
      </c>
      <c r="D62" s="50" t="s">
        <v>54</v>
      </c>
      <c r="E62" s="35" t="s">
        <v>59</v>
      </c>
    </row>
    <row r="63" spans="1:5" ht="18" x14ac:dyDescent="0.25">
      <c r="A63" s="15" t="str">
        <f>VLOOKUP(B63,'[1]LISTADO ATM'!$A$2:$C$822,3,0)</f>
        <v>DISTRITO NACIONAL</v>
      </c>
      <c r="B63" s="52">
        <v>70</v>
      </c>
      <c r="C63" s="19" t="str">
        <f>VLOOKUP(B63,'[1]LISTADO ATM'!$A$2:$B$822,2,0)</f>
        <v xml:space="preserve">ATM Autoservicio Plaza Lama Zona Oriental </v>
      </c>
      <c r="D63" s="25" t="s">
        <v>22</v>
      </c>
      <c r="E63" s="35">
        <v>3335970657</v>
      </c>
    </row>
    <row r="64" spans="1:5" ht="18" x14ac:dyDescent="0.25">
      <c r="A64" s="15" t="str">
        <f>VLOOKUP(B64,'[1]LISTADO ATM'!$A$2:$C$822,3,0)</f>
        <v>SUR</v>
      </c>
      <c r="B64" s="52">
        <v>48</v>
      </c>
      <c r="C64" s="19" t="str">
        <f>VLOOKUP(B64,'[1]LISTADO ATM'!$A$2:$B$822,2,0)</f>
        <v xml:space="preserve">ATM Autoservicio Neiba I </v>
      </c>
      <c r="D64" s="50" t="s">
        <v>54</v>
      </c>
      <c r="E64" s="35">
        <v>3335970689</v>
      </c>
    </row>
    <row r="65" spans="1:5" ht="18.75" thickBot="1" x14ac:dyDescent="0.3">
      <c r="A65" s="15" t="str">
        <f>VLOOKUP(B65,'[1]LISTADO ATM'!$A$2:$C$822,3,0)</f>
        <v>NORTE</v>
      </c>
      <c r="B65" s="52">
        <v>333</v>
      </c>
      <c r="C65" s="19" t="str">
        <f>VLOOKUP(B65,'[1]LISTADO ATM'!$A$2:$B$822,2,0)</f>
        <v>ATM Oficina Turey Maimón</v>
      </c>
      <c r="D65" s="25" t="s">
        <v>22</v>
      </c>
      <c r="E65" s="35">
        <v>3335970718</v>
      </c>
    </row>
    <row r="66" spans="1:5" ht="18.75" thickBot="1" x14ac:dyDescent="0.3">
      <c r="A66" s="20" t="s">
        <v>11</v>
      </c>
      <c r="B66" s="84">
        <f>COUNT(B56:B65)</f>
        <v>10</v>
      </c>
      <c r="C66" s="12"/>
      <c r="D66" s="12"/>
      <c r="E66" s="12"/>
    </row>
    <row r="67" spans="1:5" ht="15.75" thickBot="1" x14ac:dyDescent="0.3">
      <c r="B67" s="27"/>
      <c r="E67" s="5"/>
    </row>
    <row r="68" spans="1:5" ht="18.75" thickBot="1" x14ac:dyDescent="0.3">
      <c r="A68" s="73" t="s">
        <v>12</v>
      </c>
      <c r="B68" s="74"/>
      <c r="C68" t="s">
        <v>16</v>
      </c>
      <c r="D68" s="5"/>
      <c r="E68" s="5"/>
    </row>
    <row r="69" spans="1:5" ht="18.75" thickBot="1" x14ac:dyDescent="0.3">
      <c r="A69" s="22">
        <f>+B37+B52+B66</f>
        <v>39</v>
      </c>
      <c r="B69" s="28"/>
    </row>
    <row r="70" spans="1:5" ht="15.75" thickBot="1" x14ac:dyDescent="0.3">
      <c r="B70" s="27"/>
      <c r="E70" s="5"/>
    </row>
    <row r="71" spans="1:5" ht="18.75" thickBot="1" x14ac:dyDescent="0.3">
      <c r="A71" s="68" t="s">
        <v>14</v>
      </c>
      <c r="B71" s="69"/>
      <c r="C71" s="69"/>
      <c r="D71" s="69"/>
      <c r="E71" s="70"/>
    </row>
    <row r="72" spans="1:5" ht="18" x14ac:dyDescent="0.25">
      <c r="A72" s="6" t="s">
        <v>5</v>
      </c>
      <c r="B72" s="10" t="s">
        <v>6</v>
      </c>
      <c r="C72" s="4" t="s">
        <v>7</v>
      </c>
      <c r="D72" s="71" t="s">
        <v>8</v>
      </c>
      <c r="E72" s="72"/>
    </row>
    <row r="73" spans="1:5" ht="18" x14ac:dyDescent="0.25">
      <c r="A73" s="30" t="str">
        <f>VLOOKUP(B73,'[1]LISTADO ATM'!$A$2:$C$822,3,0)</f>
        <v>DISTRITO NACIONAL</v>
      </c>
      <c r="B73" s="24">
        <v>449</v>
      </c>
      <c r="C73" s="18" t="str">
        <f>VLOOKUP(B73,'[1]LISTADO ATM'!$A$2:$B$822,2,0)</f>
        <v>ATM Autobanco Lope de Vega II</v>
      </c>
      <c r="D73" s="53" t="s">
        <v>23</v>
      </c>
      <c r="E73" s="54"/>
    </row>
    <row r="74" spans="1:5" ht="18" x14ac:dyDescent="0.25">
      <c r="A74" s="18" t="str">
        <f>VLOOKUP(B74,'[1]LISTADO ATM'!$A$2:$C$822,3,0)</f>
        <v>NORTE</v>
      </c>
      <c r="B74" s="24">
        <v>140</v>
      </c>
      <c r="C74" s="18" t="str">
        <f>VLOOKUP(B74,'[1]LISTADO ATM'!$A$2:$B$822,2,0)</f>
        <v>ATM Hospital San Vicente de Paul (SFM.)</v>
      </c>
      <c r="D74" s="55" t="s">
        <v>20</v>
      </c>
      <c r="E74" s="55"/>
    </row>
    <row r="75" spans="1:5" ht="18" x14ac:dyDescent="0.25">
      <c r="A75" s="18" t="str">
        <f>VLOOKUP(B75,'[1]LISTADO ATM'!$A$2:$C$822,3,0)</f>
        <v>SUR</v>
      </c>
      <c r="B75" s="24">
        <v>6</v>
      </c>
      <c r="C75" s="18" t="str">
        <f>VLOOKUP(B75,'[1]LISTADO ATM'!$A$2:$B$822,2,0)</f>
        <v xml:space="preserve">ATM Plaza WAO San Juan </v>
      </c>
      <c r="D75" s="53" t="s">
        <v>23</v>
      </c>
      <c r="E75" s="54"/>
    </row>
    <row r="76" spans="1:5" ht="18" x14ac:dyDescent="0.25">
      <c r="A76" s="18" t="str">
        <f>VLOOKUP(B76,'[1]LISTADO ATM'!$A$2:$C$822,3,0)</f>
        <v>DISTRITO NACIONAL</v>
      </c>
      <c r="B76" s="24">
        <v>24</v>
      </c>
      <c r="C76" s="18" t="str">
        <f>VLOOKUP(B76,'[1]LISTADO ATM'!$A$2:$B$822,2,0)</f>
        <v xml:space="preserve">ATM Oficina Eusebio Manzueta </v>
      </c>
      <c r="D76" s="55" t="s">
        <v>20</v>
      </c>
      <c r="E76" s="55"/>
    </row>
    <row r="77" spans="1:5" ht="18" x14ac:dyDescent="0.25">
      <c r="A77" s="18" t="str">
        <f>VLOOKUP(B77,'[1]LISTADO ATM'!$A$2:$C$822,3,0)</f>
        <v>ESTE</v>
      </c>
      <c r="B77" s="24">
        <v>114</v>
      </c>
      <c r="C77" s="18" t="str">
        <f>VLOOKUP(B77,'[1]LISTADO ATM'!$A$2:$B$822,2,0)</f>
        <v xml:space="preserve">ATM Oficina Hato Mayor </v>
      </c>
      <c r="D77" s="55" t="s">
        <v>20</v>
      </c>
      <c r="E77" s="55"/>
    </row>
    <row r="78" spans="1:5" ht="18" x14ac:dyDescent="0.25">
      <c r="A78" s="18" t="str">
        <f>VLOOKUP(B78,'[1]LISTADO ATM'!$A$2:$C$822,3,0)</f>
        <v>NORTE</v>
      </c>
      <c r="B78" s="24">
        <v>266</v>
      </c>
      <c r="C78" s="18" t="str">
        <f>VLOOKUP(B78,'[1]LISTADO ATM'!$A$2:$B$822,2,0)</f>
        <v xml:space="preserve">ATM Oficina Villa Francisca </v>
      </c>
      <c r="D78" s="53" t="s">
        <v>23</v>
      </c>
      <c r="E78" s="54"/>
    </row>
    <row r="79" spans="1:5" ht="18" x14ac:dyDescent="0.25">
      <c r="A79" s="18" t="str">
        <f>VLOOKUP(B79,'[1]LISTADO ATM'!$A$2:$C$822,3,0)</f>
        <v>DISTRITO NACIONAL</v>
      </c>
      <c r="B79" s="24">
        <v>438</v>
      </c>
      <c r="C79" s="18" t="str">
        <f>VLOOKUP(B79,'[1]LISTADO ATM'!$A$2:$B$822,2,0)</f>
        <v xml:space="preserve">ATM Autobanco Torre IV </v>
      </c>
      <c r="D79" s="53" t="s">
        <v>23</v>
      </c>
      <c r="E79" s="54"/>
    </row>
    <row r="80" spans="1:5" ht="18" x14ac:dyDescent="0.25">
      <c r="A80" s="18" t="str">
        <f>VLOOKUP(B80,'[1]LISTADO ATM'!$A$2:$C$822,3,0)</f>
        <v>NORTE</v>
      </c>
      <c r="B80" s="52">
        <v>532</v>
      </c>
      <c r="C80" s="18" t="str">
        <f>VLOOKUP(B80,'[1]LISTADO ATM'!$A$2:$B$822,2,0)</f>
        <v xml:space="preserve">ATM UNP Guanábano (Moca) </v>
      </c>
      <c r="D80" s="55" t="s">
        <v>20</v>
      </c>
      <c r="E80" s="55"/>
    </row>
    <row r="81" spans="1:5" ht="18" x14ac:dyDescent="0.25">
      <c r="A81" s="18" t="str">
        <f>VLOOKUP(B81,'[1]LISTADO ATM'!$A$2:$C$822,3,0)</f>
        <v>DISTRITO NACIONAL</v>
      </c>
      <c r="B81" s="52">
        <v>708</v>
      </c>
      <c r="C81" s="18" t="str">
        <f>VLOOKUP(B81,'[1]LISTADO ATM'!$A$2:$B$822,2,0)</f>
        <v xml:space="preserve">ATM El Vestir De Hoy </v>
      </c>
      <c r="D81" s="55" t="s">
        <v>20</v>
      </c>
      <c r="E81" s="55"/>
    </row>
    <row r="82" spans="1:5" ht="18" x14ac:dyDescent="0.25">
      <c r="A82" s="18" t="str">
        <f>VLOOKUP(B82,'[1]LISTADO ATM'!$A$2:$C$822,3,0)</f>
        <v>NORTE</v>
      </c>
      <c r="B82" s="52">
        <v>869</v>
      </c>
      <c r="C82" s="18" t="str">
        <f>VLOOKUP(B82,'[1]LISTADO ATM'!$A$2:$B$822,2,0)</f>
        <v xml:space="preserve">ATM Estación Isla La Cueva (Cotuí) </v>
      </c>
      <c r="D82" s="53" t="s">
        <v>23</v>
      </c>
      <c r="E82" s="54"/>
    </row>
    <row r="83" spans="1:5" ht="18" x14ac:dyDescent="0.25">
      <c r="A83" s="18" t="str">
        <f>VLOOKUP(B83,'[1]LISTADO ATM'!$A$2:$C$822,3,0)</f>
        <v>DISTRITO NACIONAL</v>
      </c>
      <c r="B83" s="52">
        <v>974</v>
      </c>
      <c r="C83" s="18" t="str">
        <f>VLOOKUP(B83,'[1]LISTADO ATM'!$A$2:$B$822,2,0)</f>
        <v xml:space="preserve">ATM S/M Nacional Ave. Lope de Vega </v>
      </c>
      <c r="D83" s="55" t="s">
        <v>20</v>
      </c>
      <c r="E83" s="55"/>
    </row>
    <row r="84" spans="1:5" ht="18" x14ac:dyDescent="0.25">
      <c r="A84" s="18" t="str">
        <f>VLOOKUP(B84,'[1]LISTADO ATM'!$A$2:$C$822,3,0)</f>
        <v>DISTRITO NACIONAL</v>
      </c>
      <c r="B84" s="52">
        <v>821</v>
      </c>
      <c r="C84" s="18" t="str">
        <f>VLOOKUP(B84,'[1]LISTADO ATM'!$A$2:$B$822,2,0)</f>
        <v xml:space="preserve">ATM S/M Bravo Churchill </v>
      </c>
      <c r="D84" s="53" t="s">
        <v>23</v>
      </c>
      <c r="E84" s="54"/>
    </row>
    <row r="85" spans="1:5" ht="18" x14ac:dyDescent="0.25">
      <c r="A85" s="18" t="str">
        <f>VLOOKUP(B85,'[1]LISTADO ATM'!$A$2:$C$822,3,0)</f>
        <v>SUR</v>
      </c>
      <c r="B85" s="52">
        <v>5</v>
      </c>
      <c r="C85" s="18" t="str">
        <f>VLOOKUP(B85,'[1]LISTADO ATM'!$A$2:$B$822,2,0)</f>
        <v>ATM Oficina Autoservicio Villa Ofelia (San Juan)</v>
      </c>
      <c r="D85" s="55" t="s">
        <v>20</v>
      </c>
      <c r="E85" s="55"/>
    </row>
    <row r="86" spans="1:5" ht="18" x14ac:dyDescent="0.25">
      <c r="A86" s="18" t="str">
        <f>VLOOKUP(B86,'[1]LISTADO ATM'!$A$2:$C$822,3,0)</f>
        <v>NORTE</v>
      </c>
      <c r="B86" s="24">
        <v>92</v>
      </c>
      <c r="C86" s="18" t="str">
        <f>VLOOKUP(B86,'[1]LISTADO ATM'!$A$2:$B$822,2,0)</f>
        <v xml:space="preserve">ATM Oficina Salcedo </v>
      </c>
      <c r="D86" s="55" t="s">
        <v>20</v>
      </c>
      <c r="E86" s="55"/>
    </row>
    <row r="87" spans="1:5" ht="18" x14ac:dyDescent="0.25">
      <c r="A87" s="18" t="str">
        <f>VLOOKUP(B87,'[1]LISTADO ATM'!$A$2:$C$822,3,0)</f>
        <v>ESTE</v>
      </c>
      <c r="B87" s="52">
        <v>219</v>
      </c>
      <c r="C87" s="18" t="str">
        <f>VLOOKUP(B87,'[1]LISTADO ATM'!$A$2:$B$822,2,0)</f>
        <v xml:space="preserve">ATM Oficina La Altagracia (Higuey) </v>
      </c>
      <c r="D87" s="55" t="s">
        <v>20</v>
      </c>
      <c r="E87" s="55"/>
    </row>
    <row r="88" spans="1:5" ht="18" x14ac:dyDescent="0.25">
      <c r="A88" s="18" t="str">
        <f>VLOOKUP(B88,'[1]LISTADO ATM'!$A$2:$C$822,3,0)</f>
        <v>SUR</v>
      </c>
      <c r="B88" s="52">
        <v>249</v>
      </c>
      <c r="C88" s="18" t="str">
        <f>VLOOKUP(B88,'[1]LISTADO ATM'!$A$2:$B$822,2,0)</f>
        <v xml:space="preserve">ATM Banco Agrícola Neiba </v>
      </c>
      <c r="D88" s="55" t="s">
        <v>20</v>
      </c>
      <c r="E88" s="55"/>
    </row>
    <row r="89" spans="1:5" ht="18" x14ac:dyDescent="0.25">
      <c r="A89" s="18" t="str">
        <f>VLOOKUP(B89,'[1]LISTADO ATM'!$A$2:$C$822,3,0)</f>
        <v>SUR</v>
      </c>
      <c r="B89" s="24">
        <v>252</v>
      </c>
      <c r="C89" s="18" t="str">
        <f>VLOOKUP(B89,'[1]LISTADO ATM'!$A$2:$B$822,2,0)</f>
        <v xml:space="preserve">ATM Banco Agrícola (Barahona) </v>
      </c>
      <c r="D89" s="55" t="s">
        <v>20</v>
      </c>
      <c r="E89" s="55"/>
    </row>
    <row r="90" spans="1:5" ht="18" x14ac:dyDescent="0.25">
      <c r="A90" s="18" t="str">
        <f>VLOOKUP(B90,'[1]LISTADO ATM'!$A$2:$C$822,3,0)</f>
        <v>NORTE</v>
      </c>
      <c r="B90" s="24">
        <v>288</v>
      </c>
      <c r="C90" s="18" t="str">
        <f>VLOOKUP(B90,'[1]LISTADO ATM'!$A$2:$B$822,2,0)</f>
        <v xml:space="preserve">ATM Oficina Camino Real II (Puerto Plata) </v>
      </c>
      <c r="D90" s="55" t="s">
        <v>20</v>
      </c>
      <c r="E90" s="55"/>
    </row>
    <row r="91" spans="1:5" ht="18.75" thickBot="1" x14ac:dyDescent="0.3">
      <c r="A91" s="18" t="str">
        <f>VLOOKUP(B91,'[1]LISTADO ATM'!$A$2:$C$822,3,0)</f>
        <v>NORTE</v>
      </c>
      <c r="B91" s="52">
        <v>990</v>
      </c>
      <c r="C91" s="18" t="str">
        <f>VLOOKUP(B91,'[1]LISTADO ATM'!$A$2:$B$822,2,0)</f>
        <v xml:space="preserve">ATM Autoservicio Bonao II </v>
      </c>
      <c r="D91" s="55" t="s">
        <v>20</v>
      </c>
      <c r="E91" s="55"/>
    </row>
    <row r="92" spans="1:5" ht="18.75" thickBot="1" x14ac:dyDescent="0.3">
      <c r="A92" s="20" t="s">
        <v>11</v>
      </c>
      <c r="B92" s="84">
        <f>COUNT(B73:B91)</f>
        <v>19</v>
      </c>
      <c r="C92" s="33"/>
      <c r="D92" s="33"/>
      <c r="E92" s="37"/>
    </row>
  </sheetData>
  <mergeCells count="31">
    <mergeCell ref="D75:E75"/>
    <mergeCell ref="D76:E76"/>
    <mergeCell ref="D74:E74"/>
    <mergeCell ref="D86:E86"/>
    <mergeCell ref="D89:E89"/>
    <mergeCell ref="D73:E73"/>
    <mergeCell ref="A1:E1"/>
    <mergeCell ref="A2:E2"/>
    <mergeCell ref="A7:E7"/>
    <mergeCell ref="C10:E10"/>
    <mergeCell ref="A12:E12"/>
    <mergeCell ref="C15:E15"/>
    <mergeCell ref="A17:E17"/>
    <mergeCell ref="D72:E72"/>
    <mergeCell ref="A71:E71"/>
    <mergeCell ref="A68:B68"/>
    <mergeCell ref="A54:E54"/>
    <mergeCell ref="A39:E39"/>
    <mergeCell ref="D77:E77"/>
    <mergeCell ref="D78:E78"/>
    <mergeCell ref="D79:E79"/>
    <mergeCell ref="D80:E80"/>
    <mergeCell ref="D81:E81"/>
    <mergeCell ref="D84:E84"/>
    <mergeCell ref="D85:E85"/>
    <mergeCell ref="D91:E91"/>
    <mergeCell ref="D82:E82"/>
    <mergeCell ref="D87:E87"/>
    <mergeCell ref="D83:E83"/>
    <mergeCell ref="D88:E88"/>
    <mergeCell ref="D90:E90"/>
  </mergeCells>
  <phoneticPr fontId="10" type="noConversion"/>
  <conditionalFormatting sqref="B93:B1048576 B19:B36 B14 B1:B7 B11:B12 B41:B51 B56:B65 B67:B91 B38:B39 B53:B54 B16:B17">
    <cfRule type="duplicateValues" dxfId="29" priority="21"/>
  </conditionalFormatting>
  <conditionalFormatting sqref="B93:B1048576 B19:B36 B11:B12 B1:B7 B14 B41:B51 B56:B65 B67:B91 B38:B39 B53:B54 B16:B17">
    <cfRule type="duplicateValues" dxfId="28" priority="19"/>
  </conditionalFormatting>
  <conditionalFormatting sqref="B9">
    <cfRule type="duplicateValues" dxfId="27" priority="8"/>
  </conditionalFormatting>
  <conditionalFormatting sqref="B9">
    <cfRule type="duplicateValues" dxfId="26" priority="7"/>
  </conditionalFormatting>
  <conditionalFormatting sqref="B93:B1048576 B19:B36 B1:B7 B9 B14 B41:B51 B56:B65 B67:B91 B38:B39 B53:B54 B16:B17 B11:B12">
    <cfRule type="duplicateValues" dxfId="25" priority="5"/>
    <cfRule type="duplicateValues" dxfId="24" priority="6"/>
  </conditionalFormatting>
  <hyperlinks>
    <hyperlink ref="E57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2"/>
  <sheetViews>
    <sheetView topLeftCell="A10" workbookViewId="0">
      <selection activeCell="B33" sqref="B33"/>
    </sheetView>
  </sheetViews>
  <sheetFormatPr baseColWidth="10" defaultRowHeight="15" x14ac:dyDescent="0.25"/>
  <cols>
    <col min="1" max="1" width="10.140625" bestFit="1" customWidth="1"/>
    <col min="3" max="3" width="3" bestFit="1" customWidth="1"/>
    <col min="4" max="4" width="4" bestFit="1" customWidth="1"/>
    <col min="5" max="6" width="3" bestFit="1" customWidth="1"/>
    <col min="7" max="8" width="4" bestFit="1" customWidth="1"/>
    <col min="9" max="17" width="3" bestFit="1" customWidth="1"/>
    <col min="18" max="18" width="4" bestFit="1" customWidth="1"/>
    <col min="19" max="21" width="3" bestFit="1" customWidth="1"/>
    <col min="22" max="23" width="4" bestFit="1" customWidth="1"/>
    <col min="24" max="28" width="3" bestFit="1" customWidth="1"/>
    <col min="30" max="30" width="41.140625" bestFit="1" customWidth="1"/>
  </cols>
  <sheetData>
    <row r="2" spans="1:30" ht="15.75" thickBot="1" x14ac:dyDescent="0.3"/>
    <row r="3" spans="1:30" x14ac:dyDescent="0.25">
      <c r="A3" s="40"/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8">
        <v>11</v>
      </c>
      <c r="M3" s="78">
        <v>12</v>
      </c>
      <c r="N3" s="78">
        <v>13</v>
      </c>
      <c r="O3" s="78">
        <v>14</v>
      </c>
      <c r="P3" s="78">
        <v>15</v>
      </c>
      <c r="Q3" s="78">
        <v>16</v>
      </c>
      <c r="R3" s="78">
        <v>17</v>
      </c>
      <c r="S3" s="78">
        <v>18</v>
      </c>
      <c r="T3" s="78">
        <v>19</v>
      </c>
      <c r="U3" s="78">
        <v>20</v>
      </c>
      <c r="V3" s="78">
        <v>21</v>
      </c>
      <c r="W3" s="78">
        <v>22</v>
      </c>
      <c r="X3" s="78">
        <v>23</v>
      </c>
      <c r="Y3" s="78">
        <v>24</v>
      </c>
      <c r="Z3" s="78">
        <v>25</v>
      </c>
      <c r="AA3" s="78">
        <v>26</v>
      </c>
      <c r="AB3" s="78">
        <v>27</v>
      </c>
      <c r="AC3" s="82"/>
      <c r="AD3" s="80" t="s">
        <v>8</v>
      </c>
    </row>
    <row r="4" spans="1:30" ht="15.75" thickBot="1" x14ac:dyDescent="0.3">
      <c r="A4" s="41" t="s">
        <v>25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83"/>
      <c r="AD4" s="81"/>
    </row>
    <row r="5" spans="1:30" ht="30.75" thickBot="1" x14ac:dyDescent="0.3">
      <c r="A5" s="42" t="s">
        <v>26</v>
      </c>
      <c r="B5" s="43" t="s">
        <v>27</v>
      </c>
      <c r="C5" s="44">
        <v>52</v>
      </c>
      <c r="D5" s="43"/>
      <c r="E5" s="44">
        <v>89</v>
      </c>
      <c r="F5" s="44">
        <v>89</v>
      </c>
      <c r="G5" s="44">
        <v>35</v>
      </c>
      <c r="H5" s="43"/>
      <c r="I5" s="44">
        <v>41</v>
      </c>
      <c r="J5" s="44">
        <v>78</v>
      </c>
      <c r="K5" s="44">
        <v>54</v>
      </c>
      <c r="L5" s="43"/>
      <c r="M5" s="43"/>
      <c r="N5" s="44">
        <v>45</v>
      </c>
      <c r="O5" s="43"/>
      <c r="P5" s="43"/>
      <c r="Q5" s="44">
        <v>46</v>
      </c>
      <c r="R5" s="44">
        <v>65</v>
      </c>
      <c r="S5" s="44">
        <v>87</v>
      </c>
      <c r="T5" s="44">
        <v>2</v>
      </c>
      <c r="U5" s="44">
        <v>61</v>
      </c>
      <c r="V5" s="44">
        <v>20</v>
      </c>
      <c r="W5" s="44">
        <v>10</v>
      </c>
      <c r="X5" s="43"/>
      <c r="Y5" s="44">
        <v>19</v>
      </c>
      <c r="Z5" s="44">
        <v>54</v>
      </c>
      <c r="AA5" s="44">
        <v>49</v>
      </c>
      <c r="AB5" s="44">
        <v>45</v>
      </c>
      <c r="AC5" s="45"/>
      <c r="AD5" s="46" t="s">
        <v>48</v>
      </c>
    </row>
    <row r="6" spans="1:30" ht="45.75" thickBot="1" x14ac:dyDescent="0.3">
      <c r="A6" s="42" t="s">
        <v>28</v>
      </c>
      <c r="B6" s="43" t="s">
        <v>29</v>
      </c>
      <c r="C6" s="44">
        <v>72</v>
      </c>
      <c r="D6" s="44">
        <v>51</v>
      </c>
      <c r="E6" s="43"/>
      <c r="F6" s="43"/>
      <c r="G6" s="44">
        <v>69</v>
      </c>
      <c r="H6" s="44">
        <v>75</v>
      </c>
      <c r="I6" s="43"/>
      <c r="J6" s="43"/>
      <c r="K6" s="44">
        <v>39</v>
      </c>
      <c r="L6" s="44">
        <v>40</v>
      </c>
      <c r="M6" s="44">
        <v>42</v>
      </c>
      <c r="N6" s="44">
        <v>33</v>
      </c>
      <c r="O6" s="44">
        <v>26</v>
      </c>
      <c r="P6" s="43"/>
      <c r="Q6" s="43"/>
      <c r="R6" s="43"/>
      <c r="S6" s="43"/>
      <c r="T6" s="43"/>
      <c r="U6" s="44">
        <v>53</v>
      </c>
      <c r="V6" s="44">
        <v>46</v>
      </c>
      <c r="W6" s="44">
        <v>27</v>
      </c>
      <c r="X6" s="44">
        <v>24</v>
      </c>
      <c r="Y6" s="44">
        <v>47</v>
      </c>
      <c r="Z6" s="44">
        <v>14</v>
      </c>
      <c r="AA6" s="44">
        <v>18</v>
      </c>
      <c r="AB6" s="44">
        <v>52</v>
      </c>
      <c r="AC6" s="45"/>
      <c r="AD6" s="49" t="s">
        <v>49</v>
      </c>
    </row>
    <row r="7" spans="1:30" ht="45.75" thickBot="1" x14ac:dyDescent="0.3">
      <c r="A7" s="42" t="s">
        <v>30</v>
      </c>
      <c r="B7" s="43" t="s">
        <v>31</v>
      </c>
      <c r="C7" s="44">
        <v>5</v>
      </c>
      <c r="D7" s="44">
        <v>20</v>
      </c>
      <c r="E7" s="44">
        <v>14</v>
      </c>
      <c r="F7" s="44">
        <v>8</v>
      </c>
      <c r="G7" s="44">
        <v>15</v>
      </c>
      <c r="H7" s="44">
        <v>19</v>
      </c>
      <c r="I7" s="44">
        <v>6</v>
      </c>
      <c r="J7" s="44">
        <v>6</v>
      </c>
      <c r="K7" s="44">
        <v>10</v>
      </c>
      <c r="L7" s="44">
        <v>9</v>
      </c>
      <c r="M7" s="44">
        <v>6</v>
      </c>
      <c r="N7" s="44">
        <v>11</v>
      </c>
      <c r="O7" s="44">
        <v>9</v>
      </c>
      <c r="P7" s="44">
        <v>8</v>
      </c>
      <c r="Q7" s="44">
        <v>13</v>
      </c>
      <c r="R7" s="44">
        <v>9</v>
      </c>
      <c r="S7" s="44">
        <v>10</v>
      </c>
      <c r="T7" s="44">
        <v>6</v>
      </c>
      <c r="U7" s="44">
        <v>11</v>
      </c>
      <c r="V7" s="44">
        <v>12</v>
      </c>
      <c r="W7" s="44">
        <v>9</v>
      </c>
      <c r="X7" s="44">
        <v>7</v>
      </c>
      <c r="Y7" s="44">
        <v>8</v>
      </c>
      <c r="Z7" s="45"/>
      <c r="AA7" s="45"/>
      <c r="AB7" s="45"/>
      <c r="AC7" s="45"/>
      <c r="AD7" s="46" t="s">
        <v>48</v>
      </c>
    </row>
    <row r="8" spans="1:30" ht="30.75" thickBot="1" x14ac:dyDescent="0.3">
      <c r="A8" s="42" t="s">
        <v>32</v>
      </c>
      <c r="B8" s="43" t="s">
        <v>33</v>
      </c>
      <c r="C8" s="44">
        <v>45</v>
      </c>
      <c r="D8" s="44">
        <v>47</v>
      </c>
      <c r="E8" s="44">
        <v>36</v>
      </c>
      <c r="F8" s="44">
        <v>19</v>
      </c>
      <c r="G8" s="44">
        <v>59</v>
      </c>
      <c r="H8" s="44">
        <v>21</v>
      </c>
      <c r="I8" s="44">
        <v>31</v>
      </c>
      <c r="J8" s="44">
        <v>28</v>
      </c>
      <c r="K8" s="44">
        <v>29</v>
      </c>
      <c r="L8" s="44">
        <v>30</v>
      </c>
      <c r="M8" s="44">
        <v>11</v>
      </c>
      <c r="N8" s="44">
        <v>55</v>
      </c>
      <c r="O8" s="44">
        <v>29</v>
      </c>
      <c r="P8" s="44">
        <v>20</v>
      </c>
      <c r="Q8" s="44">
        <v>42</v>
      </c>
      <c r="R8" s="44">
        <v>57</v>
      </c>
      <c r="S8" s="44">
        <v>23</v>
      </c>
      <c r="T8" s="44">
        <v>42</v>
      </c>
      <c r="U8" s="44">
        <v>57</v>
      </c>
      <c r="V8" s="44">
        <v>52</v>
      </c>
      <c r="W8" s="44">
        <v>43</v>
      </c>
      <c r="X8" s="44">
        <v>20</v>
      </c>
      <c r="Y8" s="44">
        <v>25</v>
      </c>
      <c r="Z8" s="44">
        <v>28</v>
      </c>
      <c r="AA8" s="44">
        <v>23</v>
      </c>
      <c r="AB8" s="45"/>
      <c r="AC8" s="45"/>
      <c r="AD8" s="46" t="s">
        <v>48</v>
      </c>
    </row>
    <row r="9" spans="1:30" ht="45.75" thickBot="1" x14ac:dyDescent="0.3">
      <c r="A9" s="42" t="s">
        <v>34</v>
      </c>
      <c r="B9" s="43" t="s">
        <v>35</v>
      </c>
      <c r="C9" s="44">
        <v>42</v>
      </c>
      <c r="D9" s="44">
        <v>124</v>
      </c>
      <c r="E9" s="43"/>
      <c r="F9" s="43"/>
      <c r="G9" s="44">
        <v>141</v>
      </c>
      <c r="H9" s="44">
        <v>123</v>
      </c>
      <c r="I9" s="44">
        <v>76</v>
      </c>
      <c r="J9" s="44">
        <v>68</v>
      </c>
      <c r="K9" s="44">
        <v>77</v>
      </c>
      <c r="L9" s="44">
        <v>69</v>
      </c>
      <c r="M9" s="43"/>
      <c r="N9" s="44">
        <v>87</v>
      </c>
      <c r="O9" s="44">
        <v>81</v>
      </c>
      <c r="P9" s="43"/>
      <c r="Q9" s="44">
        <v>39</v>
      </c>
      <c r="R9" s="44">
        <v>115</v>
      </c>
      <c r="S9" s="44">
        <v>70</v>
      </c>
      <c r="T9" s="44">
        <v>44</v>
      </c>
      <c r="U9" s="44">
        <v>77</v>
      </c>
      <c r="V9" s="44">
        <v>109</v>
      </c>
      <c r="W9" s="44">
        <v>113</v>
      </c>
      <c r="X9" s="44">
        <v>73</v>
      </c>
      <c r="Y9" s="44">
        <v>65</v>
      </c>
      <c r="Z9" s="45"/>
      <c r="AA9" s="45"/>
      <c r="AB9" s="45"/>
      <c r="AC9" s="45"/>
      <c r="AD9" s="46" t="s">
        <v>48</v>
      </c>
    </row>
    <row r="10" spans="1:30" ht="45.75" thickBot="1" x14ac:dyDescent="0.3">
      <c r="A10" s="42" t="s">
        <v>36</v>
      </c>
      <c r="B10" s="43" t="s">
        <v>37</v>
      </c>
      <c r="C10" s="43"/>
      <c r="D10" s="43"/>
      <c r="E10" s="43"/>
      <c r="F10" s="43"/>
      <c r="G10" s="43"/>
      <c r="H10" s="44">
        <v>61</v>
      </c>
      <c r="I10" s="43"/>
      <c r="J10" s="43"/>
      <c r="K10" s="43"/>
      <c r="L10" s="43"/>
      <c r="M10" s="43"/>
      <c r="N10" s="44">
        <v>20</v>
      </c>
      <c r="O10" s="44">
        <v>37</v>
      </c>
      <c r="P10" s="44">
        <v>20</v>
      </c>
      <c r="Q10" s="44">
        <v>39</v>
      </c>
      <c r="R10" s="44">
        <v>44</v>
      </c>
      <c r="S10" s="44">
        <v>46</v>
      </c>
      <c r="T10" s="44">
        <v>6</v>
      </c>
      <c r="U10" s="43"/>
      <c r="V10" s="43"/>
      <c r="W10" s="43"/>
      <c r="X10" s="43"/>
      <c r="Y10" s="44">
        <v>30</v>
      </c>
      <c r="Z10" s="44">
        <v>32</v>
      </c>
      <c r="AA10" s="44">
        <v>16</v>
      </c>
      <c r="AB10" s="44">
        <v>31</v>
      </c>
      <c r="AC10" s="45"/>
      <c r="AD10" s="49" t="s">
        <v>50</v>
      </c>
    </row>
    <row r="11" spans="1:30" ht="30.75" thickBot="1" x14ac:dyDescent="0.3">
      <c r="A11" s="42" t="s">
        <v>38</v>
      </c>
      <c r="B11" s="43" t="s">
        <v>39</v>
      </c>
      <c r="C11" s="43"/>
      <c r="D11" s="44">
        <v>20</v>
      </c>
      <c r="E11" s="44">
        <v>48</v>
      </c>
      <c r="F11" s="43"/>
      <c r="G11" s="43"/>
      <c r="H11" s="43"/>
      <c r="I11" s="43"/>
      <c r="J11" s="44">
        <v>16</v>
      </c>
      <c r="K11" s="43"/>
      <c r="L11" s="43"/>
      <c r="M11" s="43"/>
      <c r="N11" s="44">
        <v>33</v>
      </c>
      <c r="O11" s="43"/>
      <c r="P11" s="44">
        <v>45</v>
      </c>
      <c r="Q11" s="44">
        <v>57</v>
      </c>
      <c r="R11" s="44">
        <v>56</v>
      </c>
      <c r="S11" s="44">
        <v>86</v>
      </c>
      <c r="T11" s="44">
        <v>71</v>
      </c>
      <c r="U11" s="44">
        <v>60</v>
      </c>
      <c r="V11" s="44">
        <v>60</v>
      </c>
      <c r="W11" s="44">
        <v>18</v>
      </c>
      <c r="X11" s="44">
        <v>62</v>
      </c>
      <c r="Y11" s="44">
        <v>48</v>
      </c>
      <c r="Z11" s="44">
        <v>86</v>
      </c>
      <c r="AA11" s="44">
        <v>42</v>
      </c>
      <c r="AB11" s="44">
        <v>66</v>
      </c>
      <c r="AC11" s="45"/>
      <c r="AD11" s="47" t="s">
        <v>51</v>
      </c>
    </row>
    <row r="12" spans="1:30" ht="60.75" thickBot="1" x14ac:dyDescent="0.3">
      <c r="A12" s="42" t="s">
        <v>40</v>
      </c>
      <c r="B12" s="43" t="s">
        <v>41</v>
      </c>
      <c r="C12" s="44">
        <v>79</v>
      </c>
      <c r="D12" s="44">
        <v>85</v>
      </c>
      <c r="E12" s="44">
        <v>40</v>
      </c>
      <c r="F12" s="43"/>
      <c r="G12" s="44">
        <v>72</v>
      </c>
      <c r="H12" s="44">
        <v>43</v>
      </c>
      <c r="I12" s="44">
        <v>33</v>
      </c>
      <c r="J12" s="44">
        <v>46</v>
      </c>
      <c r="K12" s="44">
        <v>34</v>
      </c>
      <c r="L12" s="44">
        <v>33</v>
      </c>
      <c r="M12" s="44">
        <v>48</v>
      </c>
      <c r="N12" s="44">
        <v>53</v>
      </c>
      <c r="O12" s="44">
        <v>39</v>
      </c>
      <c r="P12" s="44">
        <v>37</v>
      </c>
      <c r="Q12" s="44">
        <v>17</v>
      </c>
      <c r="R12" s="44">
        <v>32</v>
      </c>
      <c r="S12" s="44">
        <v>54</v>
      </c>
      <c r="T12" s="44">
        <v>42</v>
      </c>
      <c r="U12" s="44">
        <v>14</v>
      </c>
      <c r="V12" s="44">
        <v>51</v>
      </c>
      <c r="W12" s="44">
        <v>46</v>
      </c>
      <c r="X12" s="44">
        <v>39</v>
      </c>
      <c r="Y12" s="44">
        <v>42</v>
      </c>
      <c r="Z12" s="44">
        <v>4</v>
      </c>
      <c r="AA12" s="45"/>
      <c r="AB12" s="45"/>
      <c r="AC12" s="45"/>
      <c r="AD12" s="49" t="s">
        <v>52</v>
      </c>
    </row>
    <row r="13" spans="1:30" ht="45.75" thickBot="1" x14ac:dyDescent="0.3">
      <c r="A13" s="42" t="s">
        <v>42</v>
      </c>
      <c r="B13" s="43" t="s">
        <v>43</v>
      </c>
      <c r="C13" s="44">
        <v>4</v>
      </c>
      <c r="D13" s="44">
        <v>3</v>
      </c>
      <c r="E13" s="43"/>
      <c r="F13" s="43"/>
      <c r="G13" s="44">
        <v>5</v>
      </c>
      <c r="H13" s="44">
        <v>5</v>
      </c>
      <c r="I13" s="44">
        <v>5</v>
      </c>
      <c r="J13" s="44">
        <v>6</v>
      </c>
      <c r="K13" s="44">
        <v>5</v>
      </c>
      <c r="L13" s="43"/>
      <c r="M13" s="43"/>
      <c r="N13" s="44">
        <v>10</v>
      </c>
      <c r="O13" s="44">
        <v>5</v>
      </c>
      <c r="P13" s="44">
        <v>3</v>
      </c>
      <c r="Q13" s="44">
        <v>5</v>
      </c>
      <c r="R13" s="44">
        <v>8</v>
      </c>
      <c r="S13" s="44">
        <v>2</v>
      </c>
      <c r="T13" s="43"/>
      <c r="U13" s="44">
        <v>7</v>
      </c>
      <c r="V13" s="44">
        <v>5</v>
      </c>
      <c r="W13" s="44">
        <v>6</v>
      </c>
      <c r="X13" s="45"/>
      <c r="Y13" s="45"/>
      <c r="Z13" s="45"/>
      <c r="AA13" s="45"/>
      <c r="AB13" s="45"/>
      <c r="AC13" s="45"/>
      <c r="AD13" s="47" t="s">
        <v>48</v>
      </c>
    </row>
    <row r="14" spans="1:30" ht="45.75" thickBot="1" x14ac:dyDescent="0.3">
      <c r="A14" s="42" t="s">
        <v>44</v>
      </c>
      <c r="B14" s="43" t="s">
        <v>45</v>
      </c>
      <c r="C14" s="44">
        <v>47</v>
      </c>
      <c r="D14" s="44">
        <v>17</v>
      </c>
      <c r="E14" s="43"/>
      <c r="F14" s="43"/>
      <c r="G14" s="44">
        <v>1</v>
      </c>
      <c r="H14" s="44">
        <v>1</v>
      </c>
      <c r="I14" s="43"/>
      <c r="J14" s="43"/>
      <c r="K14" s="44">
        <v>30</v>
      </c>
      <c r="L14" s="44">
        <v>32</v>
      </c>
      <c r="M14" s="44">
        <v>10</v>
      </c>
      <c r="N14" s="44">
        <v>5</v>
      </c>
      <c r="O14" s="43"/>
      <c r="P14" s="44">
        <v>21</v>
      </c>
      <c r="Q14" s="44">
        <v>30</v>
      </c>
      <c r="R14" s="44">
        <v>26</v>
      </c>
      <c r="S14" s="44">
        <v>37</v>
      </c>
      <c r="T14" s="43"/>
      <c r="U14" s="44">
        <v>39</v>
      </c>
      <c r="V14" s="44">
        <v>42</v>
      </c>
      <c r="W14" s="44">
        <v>41</v>
      </c>
      <c r="X14" s="44">
        <v>29</v>
      </c>
      <c r="Y14" s="44">
        <v>26</v>
      </c>
      <c r="Z14" s="44">
        <v>35</v>
      </c>
      <c r="AA14" s="44">
        <v>26</v>
      </c>
      <c r="AB14" s="44">
        <v>8</v>
      </c>
      <c r="AC14" s="45"/>
      <c r="AD14" s="49" t="s">
        <v>48</v>
      </c>
    </row>
    <row r="15" spans="1:30" ht="45.75" thickBot="1" x14ac:dyDescent="0.3">
      <c r="A15" s="42" t="s">
        <v>46</v>
      </c>
      <c r="B15" s="43" t="s">
        <v>47</v>
      </c>
      <c r="C15" s="44">
        <v>95</v>
      </c>
      <c r="D15" s="44">
        <v>82</v>
      </c>
      <c r="E15" s="44">
        <v>82</v>
      </c>
      <c r="F15" s="44">
        <v>35</v>
      </c>
      <c r="G15" s="43"/>
      <c r="H15" s="43"/>
      <c r="I15" s="44">
        <v>51</v>
      </c>
      <c r="J15" s="44">
        <v>31</v>
      </c>
      <c r="K15" s="44">
        <v>47</v>
      </c>
      <c r="L15" s="44">
        <v>50</v>
      </c>
      <c r="M15" s="44">
        <v>36</v>
      </c>
      <c r="N15" s="44">
        <v>44</v>
      </c>
      <c r="O15" s="43"/>
      <c r="P15" s="44">
        <v>2</v>
      </c>
      <c r="Q15" s="43"/>
      <c r="R15" s="43"/>
      <c r="S15" s="44">
        <v>53</v>
      </c>
      <c r="T15" s="44">
        <v>43</v>
      </c>
      <c r="U15" s="44">
        <v>60</v>
      </c>
      <c r="V15" s="44">
        <v>9</v>
      </c>
      <c r="W15" s="44">
        <v>51</v>
      </c>
      <c r="X15" s="44">
        <v>49</v>
      </c>
      <c r="Y15" s="44">
        <v>60</v>
      </c>
      <c r="Z15" s="44">
        <v>17</v>
      </c>
      <c r="AA15" s="44">
        <v>44</v>
      </c>
      <c r="AB15" s="44">
        <v>72</v>
      </c>
      <c r="AC15" s="45"/>
      <c r="AD15" s="48" t="s">
        <v>48</v>
      </c>
    </row>
    <row r="19" spans="2:2" ht="18" x14ac:dyDescent="0.25">
      <c r="B19" s="25"/>
    </row>
    <row r="20" spans="2:2" ht="18" x14ac:dyDescent="0.25">
      <c r="B20" s="52"/>
    </row>
    <row r="21" spans="2:2" ht="18" x14ac:dyDescent="0.25">
      <c r="B21" s="25"/>
    </row>
    <row r="22" spans="2:2" ht="18" x14ac:dyDescent="0.25">
      <c r="B22" s="25"/>
    </row>
    <row r="23" spans="2:2" ht="18" x14ac:dyDescent="0.25">
      <c r="B23" s="25"/>
    </row>
    <row r="24" spans="2:2" ht="18" x14ac:dyDescent="0.25">
      <c r="B24" s="25"/>
    </row>
    <row r="25" spans="2:2" ht="18" x14ac:dyDescent="0.25">
      <c r="B25" s="25"/>
    </row>
    <row r="26" spans="2:2" ht="18" x14ac:dyDescent="0.25">
      <c r="B26" s="25"/>
    </row>
    <row r="27" spans="2:2" ht="18" x14ac:dyDescent="0.25">
      <c r="B27" s="25"/>
    </row>
    <row r="28" spans="2:2" ht="18" x14ac:dyDescent="0.25">
      <c r="B28" s="25"/>
    </row>
    <row r="29" spans="2:2" ht="18" x14ac:dyDescent="0.25">
      <c r="B29" s="52"/>
    </row>
    <row r="30" spans="2:2" ht="18" x14ac:dyDescent="0.25">
      <c r="B30" s="52"/>
    </row>
    <row r="31" spans="2:2" ht="18" x14ac:dyDescent="0.25">
      <c r="B31" s="25"/>
    </row>
    <row r="32" spans="2:2" ht="18" x14ac:dyDescent="0.25">
      <c r="B32" s="52"/>
    </row>
    <row r="33" spans="2:2" ht="18" x14ac:dyDescent="0.25">
      <c r="B33" s="52"/>
    </row>
    <row r="34" spans="2:2" ht="18" x14ac:dyDescent="0.25">
      <c r="B34" s="52"/>
    </row>
    <row r="36" spans="2:2" ht="16.5" x14ac:dyDescent="0.25">
      <c r="B36" s="16"/>
    </row>
    <row r="37" spans="2:2" ht="16.5" x14ac:dyDescent="0.25">
      <c r="B37" s="16"/>
    </row>
    <row r="38" spans="2:2" ht="16.5" x14ac:dyDescent="0.25">
      <c r="B38" s="16"/>
    </row>
    <row r="39" spans="2:2" ht="16.5" x14ac:dyDescent="0.25">
      <c r="B39" s="16"/>
    </row>
    <row r="40" spans="2:2" ht="16.5" x14ac:dyDescent="0.25">
      <c r="B40" s="16"/>
    </row>
    <row r="41" spans="2:2" ht="16.5" x14ac:dyDescent="0.25">
      <c r="B41" s="16"/>
    </row>
    <row r="42" spans="2:2" ht="16.5" x14ac:dyDescent="0.25">
      <c r="B42" s="16"/>
    </row>
    <row r="43" spans="2:2" ht="16.5" x14ac:dyDescent="0.25">
      <c r="B43" s="16"/>
    </row>
    <row r="44" spans="2:2" ht="16.5" x14ac:dyDescent="0.25">
      <c r="B44" s="16"/>
    </row>
    <row r="45" spans="2:2" ht="16.5" x14ac:dyDescent="0.25">
      <c r="B45" s="16"/>
    </row>
    <row r="46" spans="2:2" ht="16.5" x14ac:dyDescent="0.25">
      <c r="B46" s="16"/>
    </row>
    <row r="47" spans="2:2" ht="16.5" x14ac:dyDescent="0.25">
      <c r="B47" s="16"/>
    </row>
    <row r="48" spans="2:2" ht="16.5" x14ac:dyDescent="0.25">
      <c r="B48" s="16"/>
    </row>
    <row r="49" spans="2:2" ht="16.5" x14ac:dyDescent="0.25">
      <c r="B49" s="16"/>
    </row>
    <row r="50" spans="2:2" ht="16.5" x14ac:dyDescent="0.25">
      <c r="B50" s="16"/>
    </row>
    <row r="51" spans="2:2" ht="16.5" x14ac:dyDescent="0.25">
      <c r="B51" s="16"/>
    </row>
    <row r="52" spans="2:2" ht="16.5" x14ac:dyDescent="0.25">
      <c r="B52" s="16"/>
    </row>
  </sheetData>
  <mergeCells count="29"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Z3:Z4"/>
    <mergeCell ref="AA3:AA4"/>
    <mergeCell ref="AB3:AB4"/>
    <mergeCell ref="AD3:AD4"/>
    <mergeCell ref="AC3:AC4"/>
  </mergeCells>
  <conditionalFormatting sqref="B1:B18 B55:B1048576">
    <cfRule type="duplicateValues" dxfId="23" priority="6"/>
  </conditionalFormatting>
  <conditionalFormatting sqref="B19:B34">
    <cfRule type="duplicateValues" dxfId="22" priority="5"/>
  </conditionalFormatting>
  <conditionalFormatting sqref="B19:B34">
    <cfRule type="duplicateValues" dxfId="21" priority="4"/>
  </conditionalFormatting>
  <conditionalFormatting sqref="B19:B34">
    <cfRule type="duplicateValues" dxfId="20" priority="2"/>
    <cfRule type="duplicateValues" dxfId="19" priority="3"/>
  </conditionalFormatting>
  <conditionalFormatting sqref="B1:B1048576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2" sqref="B22"/>
    </sheetView>
  </sheetViews>
  <sheetFormatPr baseColWidth="10"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5">
        <v>751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751 407 103 142 104 563 613 615 584 363 577 608 815 671                                                      </v>
      </c>
    </row>
    <row r="3" spans="2:5" ht="18.75" thickBot="1" x14ac:dyDescent="0.3">
      <c r="B3" s="52">
        <v>407</v>
      </c>
      <c r="C3" s="36" t="s">
        <v>16</v>
      </c>
    </row>
    <row r="4" spans="2:5" ht="18.75" thickBot="1" x14ac:dyDescent="0.3">
      <c r="B4" s="25">
        <v>103</v>
      </c>
      <c r="C4" s="36" t="s">
        <v>16</v>
      </c>
    </row>
    <row r="5" spans="2:5" ht="18.75" thickBot="1" x14ac:dyDescent="0.3">
      <c r="B5" s="25">
        <v>142</v>
      </c>
      <c r="C5" s="36" t="s">
        <v>16</v>
      </c>
    </row>
    <row r="6" spans="2:5" ht="18.75" thickBot="1" x14ac:dyDescent="0.3">
      <c r="B6" s="25">
        <v>104</v>
      </c>
      <c r="C6" s="36" t="s">
        <v>16</v>
      </c>
    </row>
    <row r="7" spans="2:5" ht="18.75" thickBot="1" x14ac:dyDescent="0.3">
      <c r="B7" s="25">
        <v>563</v>
      </c>
      <c r="C7" s="36" t="s">
        <v>16</v>
      </c>
    </row>
    <row r="8" spans="2:5" ht="18.75" thickBot="1" x14ac:dyDescent="0.3">
      <c r="B8" s="25">
        <v>613</v>
      </c>
      <c r="C8" s="36" t="s">
        <v>16</v>
      </c>
    </row>
    <row r="9" spans="2:5" ht="18.75" thickBot="1" x14ac:dyDescent="0.3">
      <c r="B9" s="25">
        <v>615</v>
      </c>
      <c r="C9" s="36" t="s">
        <v>16</v>
      </c>
    </row>
    <row r="10" spans="2:5" ht="18.75" thickBot="1" x14ac:dyDescent="0.3">
      <c r="B10" s="25">
        <v>584</v>
      </c>
      <c r="C10" s="36" t="s">
        <v>16</v>
      </c>
    </row>
    <row r="11" spans="2:5" ht="18.75" thickBot="1" x14ac:dyDescent="0.3">
      <c r="B11" s="25">
        <v>363</v>
      </c>
      <c r="C11" s="36" t="s">
        <v>16</v>
      </c>
    </row>
    <row r="12" spans="2:5" ht="18.75" thickBot="1" x14ac:dyDescent="0.3">
      <c r="B12" s="52">
        <v>577</v>
      </c>
      <c r="C12" s="36" t="s">
        <v>16</v>
      </c>
    </row>
    <row r="13" spans="2:5" ht="18.75" thickBot="1" x14ac:dyDescent="0.3">
      <c r="B13" s="52">
        <v>608</v>
      </c>
      <c r="C13" s="36" t="s">
        <v>16</v>
      </c>
    </row>
    <row r="14" spans="2:5" ht="18.75" thickBot="1" x14ac:dyDescent="0.3">
      <c r="B14" s="25">
        <v>815</v>
      </c>
      <c r="C14" s="36" t="s">
        <v>16</v>
      </c>
    </row>
    <row r="15" spans="2:5" ht="18.75" thickBot="1" x14ac:dyDescent="0.3">
      <c r="B15" s="52">
        <v>671</v>
      </c>
      <c r="C15" s="36" t="s">
        <v>16</v>
      </c>
    </row>
    <row r="16" spans="2:5" ht="18.75" thickBot="1" x14ac:dyDescent="0.3">
      <c r="B16" s="52"/>
      <c r="C16" s="36" t="s">
        <v>16</v>
      </c>
    </row>
    <row r="17" spans="2:3" ht="18.75" thickBot="1" x14ac:dyDescent="0.3">
      <c r="B17" s="52"/>
      <c r="C17" s="36" t="s">
        <v>16</v>
      </c>
    </row>
    <row r="18" spans="2:3" ht="18.75" thickBot="1" x14ac:dyDescent="0.3">
      <c r="B18" s="52"/>
      <c r="C18" s="36" t="s">
        <v>16</v>
      </c>
    </row>
    <row r="19" spans="2:3" ht="18.75" thickBot="1" x14ac:dyDescent="0.3">
      <c r="B19" s="52"/>
      <c r="C19" s="36" t="s">
        <v>16</v>
      </c>
    </row>
    <row r="20" spans="2:3" ht="18.75" thickBot="1" x14ac:dyDescent="0.3">
      <c r="B20" s="52"/>
      <c r="C20" s="36" t="s">
        <v>16</v>
      </c>
    </row>
    <row r="21" spans="2:3" ht="18.75" thickBot="1" x14ac:dyDescent="0.3">
      <c r="B21" s="52"/>
      <c r="C21" s="36" t="s">
        <v>16</v>
      </c>
    </row>
    <row r="22" spans="2:3" ht="18.75" thickBot="1" x14ac:dyDescent="0.3">
      <c r="B22" s="25"/>
      <c r="C22" s="36" t="s">
        <v>16</v>
      </c>
    </row>
    <row r="23" spans="2:3" ht="18.75" thickBot="1" x14ac:dyDescent="0.3">
      <c r="B23" s="25"/>
      <c r="C23" s="36" t="s">
        <v>16</v>
      </c>
    </row>
    <row r="24" spans="2:3" ht="18.75" thickBot="1" x14ac:dyDescent="0.3">
      <c r="B24" s="25"/>
      <c r="C24" s="36" t="s">
        <v>16</v>
      </c>
    </row>
    <row r="25" spans="2:3" ht="18.75" thickBot="1" x14ac:dyDescent="0.3">
      <c r="B25" s="25"/>
      <c r="C25" s="36" t="s">
        <v>16</v>
      </c>
    </row>
    <row r="26" spans="2:3" ht="18.75" thickBot="1" x14ac:dyDescent="0.3">
      <c r="B26" s="25"/>
      <c r="C26" s="36" t="s">
        <v>16</v>
      </c>
    </row>
    <row r="27" spans="2:3" ht="18.75" thickBot="1" x14ac:dyDescent="0.3">
      <c r="B27" s="25"/>
      <c r="C27" s="36" t="s">
        <v>16</v>
      </c>
    </row>
    <row r="28" spans="2:3" ht="18.75" thickBot="1" x14ac:dyDescent="0.3">
      <c r="B28" s="25"/>
      <c r="C28" s="36" t="s">
        <v>16</v>
      </c>
    </row>
    <row r="29" spans="2:3" ht="18.75" thickBot="1" x14ac:dyDescent="0.3">
      <c r="B29" s="25"/>
      <c r="C29" s="36" t="s">
        <v>16</v>
      </c>
    </row>
    <row r="30" spans="2:3" ht="18.75" thickBot="1" x14ac:dyDescent="0.3">
      <c r="B30" s="25"/>
      <c r="C30" s="36" t="s">
        <v>16</v>
      </c>
    </row>
    <row r="31" spans="2:3" ht="18.75" thickBot="1" x14ac:dyDescent="0.3">
      <c r="B31" s="25"/>
      <c r="C31" s="36" t="s">
        <v>16</v>
      </c>
    </row>
    <row r="32" spans="2:3" ht="18.75" thickBot="1" x14ac:dyDescent="0.3">
      <c r="B32" s="25"/>
      <c r="C32" s="36" t="s">
        <v>16</v>
      </c>
    </row>
    <row r="33" spans="2:3" ht="18.75" thickBot="1" x14ac:dyDescent="0.3">
      <c r="B33" s="25"/>
      <c r="C33" s="36" t="s">
        <v>16</v>
      </c>
    </row>
    <row r="34" spans="2:3" ht="18.75" thickBot="1" x14ac:dyDescent="0.3">
      <c r="B34" s="25"/>
      <c r="C34" s="36" t="s">
        <v>16</v>
      </c>
    </row>
    <row r="35" spans="2:3" ht="18.75" thickBot="1" x14ac:dyDescent="0.3">
      <c r="B35" s="25"/>
      <c r="C35" s="36" t="s">
        <v>16</v>
      </c>
    </row>
    <row r="36" spans="2:3" ht="18.75" thickBot="1" x14ac:dyDescent="0.3">
      <c r="B36" s="25"/>
      <c r="C36" s="36" t="s">
        <v>16</v>
      </c>
    </row>
    <row r="37" spans="2:3" ht="18.75" thickBot="1" x14ac:dyDescent="0.3">
      <c r="B37" s="25"/>
      <c r="C37" s="36" t="s">
        <v>16</v>
      </c>
    </row>
    <row r="38" spans="2:3" ht="18.75" thickBot="1" x14ac:dyDescent="0.3">
      <c r="B38" s="25"/>
      <c r="C38" s="36" t="s">
        <v>16</v>
      </c>
    </row>
    <row r="39" spans="2:3" ht="18.75" thickBot="1" x14ac:dyDescent="0.3">
      <c r="B39" s="25"/>
      <c r="C39" s="36" t="s">
        <v>16</v>
      </c>
    </row>
    <row r="40" spans="2:3" ht="18.75" thickBot="1" x14ac:dyDescent="0.3">
      <c r="B40" s="25"/>
      <c r="C40" s="36" t="s">
        <v>16</v>
      </c>
    </row>
    <row r="41" spans="2:3" ht="18.75" thickBot="1" x14ac:dyDescent="0.3">
      <c r="B41" s="25"/>
      <c r="C41" s="36" t="s">
        <v>16</v>
      </c>
    </row>
    <row r="42" spans="2:3" ht="18.75" thickBot="1" x14ac:dyDescent="0.3">
      <c r="B42" s="25"/>
      <c r="C42" s="36" t="s">
        <v>16</v>
      </c>
    </row>
    <row r="43" spans="2:3" ht="18.75" thickBot="1" x14ac:dyDescent="0.3">
      <c r="B43" s="25"/>
      <c r="C43" s="36" t="s">
        <v>16</v>
      </c>
    </row>
    <row r="44" spans="2:3" ht="18.75" thickBot="1" x14ac:dyDescent="0.3">
      <c r="B44" s="25"/>
      <c r="C44" s="36" t="s">
        <v>16</v>
      </c>
    </row>
    <row r="45" spans="2:3" ht="18.75" thickBot="1" x14ac:dyDescent="0.3">
      <c r="B45" s="25"/>
      <c r="C45" s="36" t="s">
        <v>16</v>
      </c>
    </row>
    <row r="46" spans="2:3" ht="18.75" thickBot="1" x14ac:dyDescent="0.3">
      <c r="B46" s="25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17" priority="2544"/>
  </conditionalFormatting>
  <conditionalFormatting sqref="B61:B65">
    <cfRule type="duplicateValues" dxfId="16" priority="85"/>
  </conditionalFormatting>
  <conditionalFormatting sqref="B49:B65">
    <cfRule type="duplicateValues" dxfId="15" priority="82"/>
    <cfRule type="duplicateValues" dxfId="14" priority="83"/>
    <cfRule type="duplicateValues" dxfId="13" priority="84"/>
  </conditionalFormatting>
  <conditionalFormatting sqref="B49:B60">
    <cfRule type="duplicateValues" dxfId="12" priority="86"/>
  </conditionalFormatting>
  <conditionalFormatting sqref="B27:B48">
    <cfRule type="duplicateValues" dxfId="11" priority="37"/>
    <cfRule type="duplicateValues" dxfId="10" priority="38"/>
  </conditionalFormatting>
  <conditionalFormatting sqref="B27:B48">
    <cfRule type="duplicateValues" dxfId="9" priority="39"/>
  </conditionalFormatting>
  <conditionalFormatting sqref="B22:B26">
    <cfRule type="duplicateValues" dxfId="8" priority="13"/>
    <cfRule type="duplicateValues" dxfId="7" priority="14"/>
  </conditionalFormatting>
  <conditionalFormatting sqref="B22:B26">
    <cfRule type="duplicateValues" dxfId="6" priority="15"/>
  </conditionalFormatting>
  <conditionalFormatting sqref="B16:B21">
    <cfRule type="duplicateValues" dxfId="5" priority="12"/>
  </conditionalFormatting>
  <conditionalFormatting sqref="B16:B21">
    <cfRule type="duplicateValues" dxfId="4" priority="11"/>
  </conditionalFormatting>
  <conditionalFormatting sqref="B16:B21">
    <cfRule type="duplicateValues" dxfId="3" priority="10"/>
  </conditionalFormatting>
  <conditionalFormatting sqref="B2:B15">
    <cfRule type="duplicateValues" dxfId="2" priority="3"/>
  </conditionalFormatting>
  <conditionalFormatting sqref="B2:B15">
    <cfRule type="duplicateValues" dxfId="1" priority="2"/>
  </conditionalFormatting>
  <conditionalFormatting sqref="B2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Hoja1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2021-07-29T10:40:34Z</dcterms:modified>
</cp:coreProperties>
</file>