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31\"/>
    </mc:Choice>
  </mc:AlternateContent>
  <xr:revisionPtr revIDLastSave="0" documentId="13_ncr:1_{68C10E57-60B4-431C-98E2-3FC6386FABE1}" xr6:coauthVersionLast="46" xr6:coauthVersionMax="46" xr10:uidLastSave="{00000000-0000-0000-0000-000000000000}"/>
  <bookViews>
    <workbookView xWindow="-120" yWindow="-120" windowWidth="20640" windowHeight="1116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Efectivo!$A$85:$E$85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  <c r="C57" i="1"/>
  <c r="B23" i="1"/>
  <c r="A87" i="1"/>
  <c r="A88" i="1"/>
  <c r="C79" i="1"/>
  <c r="E2" i="3"/>
  <c r="A58" i="1"/>
  <c r="A59" i="1"/>
  <c r="C58" i="1"/>
  <c r="C59" i="1"/>
  <c r="A53" i="1"/>
  <c r="A54" i="1"/>
  <c r="A55" i="1"/>
  <c r="A56" i="1"/>
  <c r="A60" i="1"/>
  <c r="C56" i="1"/>
  <c r="C60" i="1"/>
  <c r="C53" i="1"/>
  <c r="C54" i="1"/>
  <c r="C55" i="1"/>
  <c r="C80" i="1"/>
  <c r="A78" i="1"/>
  <c r="A80" i="1"/>
  <c r="C78" i="1"/>
  <c r="C88" i="1"/>
  <c r="C87" i="1"/>
  <c r="A51" i="1"/>
  <c r="A10" i="1"/>
  <c r="A21" i="1"/>
  <c r="A52" i="1"/>
  <c r="A61" i="1"/>
  <c r="C51" i="1"/>
  <c r="C10" i="1"/>
  <c r="C21" i="1"/>
  <c r="C52" i="1"/>
  <c r="C61" i="1"/>
  <c r="A16" i="1"/>
  <c r="A47" i="1"/>
  <c r="A13" i="1"/>
  <c r="A18" i="1"/>
  <c r="A20" i="1"/>
  <c r="C16" i="1"/>
  <c r="C47" i="1"/>
  <c r="C13" i="1"/>
  <c r="C18" i="1"/>
  <c r="C20" i="1"/>
  <c r="C44" i="1" l="1"/>
  <c r="C45" i="1"/>
  <c r="C46" i="1"/>
  <c r="C15" i="1"/>
  <c r="C48" i="1"/>
  <c r="C49" i="1"/>
  <c r="C50" i="1"/>
  <c r="A44" i="1"/>
  <c r="A45" i="1"/>
  <c r="A46" i="1"/>
  <c r="A15" i="1"/>
  <c r="A48" i="1"/>
  <c r="A49" i="1"/>
  <c r="A50" i="1"/>
  <c r="A22" i="1"/>
  <c r="C106" i="1"/>
  <c r="C107" i="1"/>
  <c r="C108" i="1"/>
  <c r="A106" i="1"/>
  <c r="A107" i="1"/>
  <c r="A108" i="1"/>
  <c r="C41" i="1"/>
  <c r="C17" i="1"/>
  <c r="C42" i="1"/>
  <c r="C19" i="1"/>
  <c r="C43" i="1"/>
  <c r="C11" i="1"/>
  <c r="C22" i="1"/>
  <c r="A41" i="1"/>
  <c r="A17" i="1"/>
  <c r="A42" i="1"/>
  <c r="A19" i="1"/>
  <c r="A43" i="1"/>
  <c r="A11" i="1"/>
  <c r="C77" i="1"/>
  <c r="C81" i="1"/>
  <c r="A77" i="1"/>
  <c r="A81" i="1"/>
  <c r="B109" i="1" l="1"/>
  <c r="C105" i="1" l="1"/>
  <c r="A105" i="1"/>
  <c r="C34" i="1"/>
  <c r="C35" i="1"/>
  <c r="A34" i="1"/>
  <c r="A35" i="1"/>
  <c r="C102" i="1"/>
  <c r="A102" i="1"/>
  <c r="C37" i="1"/>
  <c r="C38" i="1"/>
  <c r="C40" i="1"/>
  <c r="A37" i="1"/>
  <c r="A38" i="1"/>
  <c r="A40" i="1"/>
  <c r="C103" i="1"/>
  <c r="A103" i="1"/>
  <c r="C104" i="1"/>
  <c r="A104" i="1"/>
  <c r="C39" i="1"/>
  <c r="C33" i="1"/>
  <c r="C14" i="1"/>
  <c r="A39" i="1"/>
  <c r="A33" i="1"/>
  <c r="A14" i="1"/>
  <c r="B28" i="1"/>
  <c r="C68" i="1"/>
  <c r="C73" i="1"/>
  <c r="A68" i="1"/>
  <c r="A73" i="1"/>
  <c r="C75" i="1"/>
  <c r="C76" i="1"/>
  <c r="A75" i="1"/>
  <c r="A76" i="1"/>
  <c r="C74" i="1"/>
  <c r="A74" i="1"/>
  <c r="C86" i="1" l="1"/>
  <c r="C90" i="1"/>
  <c r="A86" i="1"/>
  <c r="A90" i="1"/>
  <c r="C71" i="1"/>
  <c r="A69" i="1"/>
  <c r="A71" i="1"/>
  <c r="C12" i="1"/>
  <c r="C32" i="1"/>
  <c r="A12" i="1"/>
  <c r="A32" i="1"/>
  <c r="C69" i="1" l="1"/>
  <c r="B94" i="1" l="1"/>
  <c r="C93" i="1"/>
  <c r="A93" i="1"/>
  <c r="C27" i="1"/>
  <c r="A27" i="1"/>
  <c r="B82" i="1"/>
  <c r="C91" i="1" l="1"/>
  <c r="A91" i="1"/>
  <c r="C70" i="1"/>
  <c r="C67" i="1"/>
  <c r="A70" i="1"/>
  <c r="A67" i="1"/>
  <c r="B62" i="1"/>
  <c r="C101" i="1"/>
  <c r="A101" i="1"/>
  <c r="C9" i="1" l="1"/>
  <c r="A9" i="1"/>
  <c r="C92" i="1"/>
  <c r="A92" i="1"/>
  <c r="C89" i="1" l="1"/>
  <c r="A89" i="1"/>
  <c r="C66" i="1" l="1"/>
  <c r="A66" i="1"/>
  <c r="C36" i="1" l="1"/>
  <c r="A36" i="1"/>
  <c r="A72" i="1" l="1"/>
  <c r="C72" i="1"/>
  <c r="A97" i="1" l="1"/>
</calcChain>
</file>

<file path=xl/sharedStrings.xml><?xml version="1.0" encoding="utf-8"?>
<sst xmlns="http://schemas.openxmlformats.org/spreadsheetml/2006/main" count="1025" uniqueCount="33">
  <si>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</si>
  <si>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</si>
  <si>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</si>
  <si>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</si>
  <si>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</si>
  <si>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</si>
  <si>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</si>
  <si>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</si>
  <si>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</si>
  <si>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</si>
  <si>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</si>
  <si>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</si>
  <si>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</si>
  <si>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</si>
  <si>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</si>
  <si>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</si>
  <si>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</si>
  <si>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</si>
  <si>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</si>
  <si>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</si>
  <si>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</si>
  <si>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FUERA DE SERVICIO / GAVETAS DE RECHAZOS Y DEPOSITOS FULL</t>
  </si>
  <si>
    <t>GAVETA DE RECHAZO LLENA</t>
  </si>
  <si>
    <t>2 Gavetas Vacias + 1 Fallando</t>
  </si>
  <si>
    <t>FUERA DE SERVICIO / GAVETAS VACIAS + GAVETAS FALLANDO</t>
  </si>
  <si>
    <t>GAVETA DE DEPOSITO LLENA</t>
  </si>
  <si>
    <t>3335970603 </t>
  </si>
  <si>
    <t>3335973140 </t>
  </si>
  <si>
    <t>3335973164 </t>
  </si>
  <si>
    <t>L</t>
  </si>
  <si>
    <t>3335973225 </t>
  </si>
  <si>
    <t>3335973291 </t>
  </si>
  <si>
    <t>3335973335 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</si>
</sst>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b/>
      <sz val="12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4"/>
      <tableStyleElement type="headerRow" dxfId="143"/>
      <tableStyleElement type="totalRow" dxfId="142"/>
      <tableStyleElement type="firstColumn" dxfId="141"/>
      <tableStyleElement type="lastColumn" dxfId="140"/>
      <tableStyleElement type="firstRowStripe" dxfId="139"/>
      <tableStyleElement type="firstColumnStripe" dxfId="1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tabSelected="1" topLeftCell="A64" zoomScale="90" zoomScaleNormal="90" workbookViewId="0">
      <selection activeCell="B77" sqref="B77:B78"/>
    </sheetView>
  </sheetViews>
  <sheetFormatPr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7.28515625" bestFit="1" customWidth="1"/>
  </cols>
  <sheetData>
    <row r="1" spans="1:6" ht="25.5" x14ac:dyDescent="0.25">
      <c r="A1" s="62" t="s">
        <v>1</v>
      </c>
      <c r="B1" s="63"/>
      <c r="C1" s="63"/>
      <c r="D1" s="63"/>
      <c r="E1" s="64"/>
    </row>
    <row r="2" spans="1:6" ht="25.5" x14ac:dyDescent="0.25">
      <c r="A2" s="65" t="s">
        <v>0</v>
      </c>
      <c r="B2" s="66"/>
      <c r="C2" s="66"/>
      <c r="D2" s="66"/>
      <c r="E2" s="67"/>
    </row>
    <row r="3" spans="1:6" ht="18" x14ac:dyDescent="0.25">
      <c r="B3" s="26"/>
      <c r="C3" s="1"/>
      <c r="D3" s="1"/>
      <c r="E3" s="8"/>
    </row>
    <row r="4" spans="1:6" ht="18.75" thickBot="1" x14ac:dyDescent="0.3">
      <c r="A4" s="7" t="s">
        <v>2</v>
      </c>
      <c r="B4" s="23">
        <v>44407.708333333336</v>
      </c>
      <c r="C4" s="1"/>
      <c r="D4" s="1"/>
      <c r="E4" s="9"/>
    </row>
    <row r="5" spans="1:6" ht="18.75" thickBot="1" x14ac:dyDescent="0.3">
      <c r="A5" s="7" t="s">
        <v>3</v>
      </c>
      <c r="B5" s="23">
        <v>44380.25</v>
      </c>
      <c r="C5" s="34"/>
      <c r="D5" s="1"/>
      <c r="E5" s="9"/>
    </row>
    <row r="6" spans="1:6" ht="18" x14ac:dyDescent="0.25">
      <c r="B6" s="26"/>
      <c r="C6" s="1"/>
      <c r="D6" s="1"/>
      <c r="E6" s="11"/>
    </row>
    <row r="7" spans="1:6" ht="18" x14ac:dyDescent="0.25">
      <c r="A7" s="68" t="s">
        <v>4</v>
      </c>
      <c r="B7" s="69"/>
      <c r="C7" s="69"/>
      <c r="D7" s="69"/>
      <c r="E7" s="70"/>
    </row>
    <row r="8" spans="1:6" ht="18" x14ac:dyDescent="0.25">
      <c r="A8" s="14" t="s">
        <v>5</v>
      </c>
      <c r="B8" s="14" t="s">
        <v>6</v>
      </c>
      <c r="C8" s="14" t="s">
        <v>7</v>
      </c>
      <c r="D8" s="14" t="s">
        <v>8</v>
      </c>
      <c r="E8" s="14" t="s">
        <v>9</v>
      </c>
    </row>
    <row r="9" spans="1:6" ht="18" x14ac:dyDescent="0.25">
      <c r="A9" s="18" t="e">
        <f>VLOOKUP(B9,'[1]LISTADO ATM'!$A$2:$C$822,3,0)</f>
        <v>#N/A</v>
      </c>
      <c r="B9" s="42"/>
      <c r="C9" s="19" t="e">
        <f>VLOOKUP(B9,'[1]LISTADO ATM'!$A$2:$B$822,2,0)</f>
        <v>#N/A</v>
      </c>
      <c r="D9" s="13" t="s">
        <v>19</v>
      </c>
      <c r="E9" s="35"/>
    </row>
    <row r="10" spans="1:6" ht="18" x14ac:dyDescent="0.25">
      <c r="A10" s="30" t="str">
        <f>VLOOKUP(B10,'[1]LISTADO ATM'!$A$2:$C$822,3,0)</f>
        <v>NORTE</v>
      </c>
      <c r="B10" s="47">
        <v>396</v>
      </c>
      <c r="C10" s="31" t="str">
        <f>VLOOKUP(B10,'[1]LISTADO ATM'!$A$2:$B$822,2,0)</f>
        <v xml:space="preserve">ATM Oficina Plaza Ulloa (La Fuente) </v>
      </c>
      <c r="D10" s="13" t="s">
        <v>19</v>
      </c>
      <c r="E10" s="19" t="s">
        <v>30</v>
      </c>
    </row>
    <row r="11" spans="1:6" ht="18" x14ac:dyDescent="0.25">
      <c r="A11" s="30" t="str">
        <f>VLOOKUP(B11,'[1]LISTADO ATM'!$A$2:$C$822,3,0)</f>
        <v>SUR</v>
      </c>
      <c r="B11" s="47">
        <v>750</v>
      </c>
      <c r="C11" s="31" t="str">
        <f>VLOOKUP(B11,'[1]LISTADO ATM'!$A$2:$B$822,2,0)</f>
        <v xml:space="preserve">ATM UNP Duvergé </v>
      </c>
      <c r="D11" s="13" t="s">
        <v>19</v>
      </c>
      <c r="E11" s="19">
        <v>3335973186</v>
      </c>
    </row>
    <row r="12" spans="1:6" ht="18" x14ac:dyDescent="0.25">
      <c r="A12" s="30" t="str">
        <f>VLOOKUP(B12,'[1]LISTADO ATM'!$A$2:$C$822,3,0)</f>
        <v>NORTE</v>
      </c>
      <c r="B12" s="47">
        <v>142</v>
      </c>
      <c r="C12" s="31" t="str">
        <f>VLOOKUP(B12,'[1]LISTADO ATM'!$A$2:$B$822,2,0)</f>
        <v xml:space="preserve">ATM Centro de Caja Galerías Bonao </v>
      </c>
      <c r="D12" s="13" t="s">
        <v>19</v>
      </c>
      <c r="E12" s="19">
        <v>3335973160</v>
      </c>
    </row>
    <row r="13" spans="1:6" ht="18" x14ac:dyDescent="0.25">
      <c r="A13" s="30" t="str">
        <f>VLOOKUP(B13,'[1]LISTADO ATM'!$A$2:$C$822,3,0)</f>
        <v>ESTE</v>
      </c>
      <c r="B13" s="47">
        <v>844</v>
      </c>
      <c r="C13" s="31" t="str">
        <f>VLOOKUP(B13,'[1]LISTADO ATM'!$A$2:$B$822,2,0)</f>
        <v xml:space="preserve">ATM San Juan Shopping Center (Bávaro) </v>
      </c>
      <c r="D13" s="13" t="s">
        <v>19</v>
      </c>
      <c r="E13" s="19">
        <v>3335973206</v>
      </c>
      <c r="F13" t="s">
        <v>29</v>
      </c>
    </row>
    <row r="14" spans="1:6" ht="18" x14ac:dyDescent="0.25">
      <c r="A14" s="30" t="str">
        <f>VLOOKUP(B14,'[1]LISTADO ATM'!$A$2:$C$822,3,0)</f>
        <v>ESTE</v>
      </c>
      <c r="B14" s="47">
        <v>330</v>
      </c>
      <c r="C14" s="31" t="str">
        <f>VLOOKUP(B14,'[1]LISTADO ATM'!$A$2:$B$822,2,0)</f>
        <v xml:space="preserve">ATM Oficina Boulevard (Higuey) </v>
      </c>
      <c r="D14" s="13" t="s">
        <v>19</v>
      </c>
      <c r="E14" s="19">
        <v>3335973162</v>
      </c>
    </row>
    <row r="15" spans="1:6" ht="18" x14ac:dyDescent="0.25">
      <c r="A15" s="30" t="str">
        <f>VLOOKUP(B15,'[1]LISTADO ATM'!$A$2:$C$822,3,0)</f>
        <v>NORTE</v>
      </c>
      <c r="B15" s="47">
        <v>950</v>
      </c>
      <c r="C15" s="31" t="str">
        <f>VLOOKUP(B15,'[1]LISTADO ATM'!$A$2:$B$822,2,0)</f>
        <v xml:space="preserve">ATM Oficina Monterrico </v>
      </c>
      <c r="D15" s="13" t="s">
        <v>19</v>
      </c>
      <c r="E15" s="19">
        <v>3335973190</v>
      </c>
    </row>
    <row r="16" spans="1:6" ht="18" x14ac:dyDescent="0.25">
      <c r="A16" s="30" t="str">
        <f>VLOOKUP(B16,'[1]LISTADO ATM'!$A$2:$C$822,3,0)</f>
        <v>ESTE</v>
      </c>
      <c r="B16" s="47">
        <v>630</v>
      </c>
      <c r="C16" s="31" t="str">
        <f>VLOOKUP(B16,'[1]LISTADO ATM'!$A$2:$B$822,2,0)</f>
        <v xml:space="preserve">ATM Oficina Plaza Zaglul (SPM) </v>
      </c>
      <c r="D16" s="13" t="s">
        <v>19</v>
      </c>
      <c r="E16" s="19">
        <v>3335973204</v>
      </c>
      <c r="F16" t="s">
        <v>29</v>
      </c>
    </row>
    <row r="17" spans="1:6" ht="18" x14ac:dyDescent="0.25">
      <c r="A17" s="30" t="str">
        <f>VLOOKUP(B17,'[1]LISTADO ATM'!$A$2:$C$822,3,0)</f>
        <v>DISTRITO NACIONAL</v>
      </c>
      <c r="B17" s="47">
        <v>577</v>
      </c>
      <c r="C17" s="31" t="str">
        <f>VLOOKUP(B17,'[1]LISTADO ATM'!$A$2:$B$822,2,0)</f>
        <v xml:space="preserve">ATM Olé Ave. Duarte </v>
      </c>
      <c r="D17" s="13" t="s">
        <v>19</v>
      </c>
      <c r="E17" s="19">
        <v>3335973180</v>
      </c>
    </row>
    <row r="18" spans="1:6" ht="18" x14ac:dyDescent="0.25">
      <c r="A18" s="30" t="str">
        <f>VLOOKUP(B18,'[1]LISTADO ATM'!$A$2:$C$822,3,0)</f>
        <v>DISTRITO NACIONAL</v>
      </c>
      <c r="B18" s="47">
        <v>441</v>
      </c>
      <c r="C18" s="31" t="str">
        <f>VLOOKUP(B18,'[1]LISTADO ATM'!$A$2:$B$822,2,0)</f>
        <v>ATM Estacion de Servicio Romulo Betancour</v>
      </c>
      <c r="D18" s="13" t="s">
        <v>19</v>
      </c>
      <c r="E18" s="19">
        <v>3335973207</v>
      </c>
      <c r="F18" t="s">
        <v>29</v>
      </c>
    </row>
    <row r="19" spans="1:6" ht="18" x14ac:dyDescent="0.25">
      <c r="A19" s="30" t="str">
        <f>VLOOKUP(B19,'[1]LISTADO ATM'!$A$2:$C$822,3,0)</f>
        <v>ESTE</v>
      </c>
      <c r="B19" s="47">
        <v>609</v>
      </c>
      <c r="C19" s="31" t="str">
        <f>VLOOKUP(B19,'[1]LISTADO ATM'!$A$2:$B$822,2,0)</f>
        <v xml:space="preserve">ATM S/M Jumbo (San Pedro) </v>
      </c>
      <c r="D19" s="13" t="s">
        <v>19</v>
      </c>
      <c r="E19" s="19">
        <v>3335973182</v>
      </c>
    </row>
    <row r="20" spans="1:6" ht="18" x14ac:dyDescent="0.25">
      <c r="A20" s="30" t="str">
        <f>VLOOKUP(B20,'[1]LISTADO ATM'!$A$2:$C$822,3,0)</f>
        <v>DISTRITO NACIONAL</v>
      </c>
      <c r="B20" s="47">
        <v>565</v>
      </c>
      <c r="C20" s="31" t="str">
        <f>VLOOKUP(B20,'[1]LISTADO ATM'!$A$2:$B$822,2,0)</f>
        <v xml:space="preserve">ATM S/M La Cadena Núñez de Cáceres </v>
      </c>
      <c r="D20" s="13" t="s">
        <v>19</v>
      </c>
      <c r="E20" s="19">
        <v>3335973208</v>
      </c>
      <c r="F20" t="s">
        <v>29</v>
      </c>
    </row>
    <row r="21" spans="1:6" ht="18" x14ac:dyDescent="0.25">
      <c r="A21" s="30" t="str">
        <f>VLOOKUP(B21,'[1]LISTADO ATM'!$A$2:$C$822,3,0)</f>
        <v>DISTRITO NACIONAL</v>
      </c>
      <c r="B21" s="47">
        <v>836</v>
      </c>
      <c r="C21" s="31" t="str">
        <f>VLOOKUP(B21,'[1]LISTADO ATM'!$A$2:$B$822,2,0)</f>
        <v xml:space="preserve">ATM UNP Plaza Luperón </v>
      </c>
      <c r="D21" s="13" t="s">
        <v>19</v>
      </c>
      <c r="E21" s="19">
        <v>3335973230</v>
      </c>
    </row>
    <row r="22" spans="1:6" ht="18.75" thickBot="1" x14ac:dyDescent="0.3">
      <c r="A22" s="30" t="str">
        <f>VLOOKUP(B22,'[1]LISTADO ATM'!$A$2:$C$822,3,0)</f>
        <v>NORTE</v>
      </c>
      <c r="B22" s="47">
        <v>687</v>
      </c>
      <c r="C22" s="31" t="str">
        <f>VLOOKUP(B22,'[1]LISTADO ATM'!$A$2:$B$822,2,0)</f>
        <v>ATM Oficina Monterrico II</v>
      </c>
      <c r="D22" s="13" t="s">
        <v>19</v>
      </c>
      <c r="E22" s="19">
        <v>3335973212</v>
      </c>
      <c r="F22" t="s">
        <v>29</v>
      </c>
    </row>
    <row r="23" spans="1:6" ht="18.75" thickBot="1" x14ac:dyDescent="0.3">
      <c r="A23" s="3" t="s">
        <v>11</v>
      </c>
      <c r="B23" s="48">
        <f>COUNT(B9:B22)</f>
        <v>13</v>
      </c>
      <c r="C23" s="49"/>
      <c r="D23" s="50"/>
      <c r="E23" s="51"/>
    </row>
    <row r="24" spans="1:6" x14ac:dyDescent="0.25">
      <c r="B24" s="27"/>
      <c r="E24" s="5"/>
    </row>
    <row r="25" spans="1:6" ht="18" x14ac:dyDescent="0.25">
      <c r="A25" s="68" t="s">
        <v>15</v>
      </c>
      <c r="B25" s="69"/>
      <c r="C25" s="69"/>
      <c r="D25" s="69"/>
      <c r="E25" s="70"/>
    </row>
    <row r="26" spans="1:6" ht="18" x14ac:dyDescent="0.25">
      <c r="A26" s="14" t="s">
        <v>5</v>
      </c>
      <c r="B26" s="14" t="s">
        <v>6</v>
      </c>
      <c r="C26" s="14" t="s">
        <v>7</v>
      </c>
      <c r="D26" s="14" t="s">
        <v>8</v>
      </c>
      <c r="E26" s="14" t="s">
        <v>9</v>
      </c>
    </row>
    <row r="27" spans="1:6" ht="18.75" thickBot="1" x14ac:dyDescent="0.3">
      <c r="A27" s="18" t="e">
        <f>VLOOKUP(B27,'[1]LISTADO ATM'!$A$2:$C$822,3,0)</f>
        <v>#N/A</v>
      </c>
      <c r="B27" s="42"/>
      <c r="C27" s="19" t="e">
        <f>VLOOKUP(B27,'[1]LISTADO ATM'!$A$2:$B$822,2,0)</f>
        <v>#N/A</v>
      </c>
      <c r="D27" s="13" t="s">
        <v>18</v>
      </c>
      <c r="E27" s="35"/>
    </row>
    <row r="28" spans="1:6" ht="18.75" thickBot="1" x14ac:dyDescent="0.3">
      <c r="A28" s="3" t="s">
        <v>11</v>
      </c>
      <c r="B28" s="48">
        <f>COUNT(B27:B27)</f>
        <v>0</v>
      </c>
      <c r="C28" s="49"/>
      <c r="D28" s="50"/>
      <c r="E28" s="51"/>
    </row>
    <row r="29" spans="1:6" ht="15.75" thickBot="1" x14ac:dyDescent="0.3">
      <c r="B29" s="27"/>
      <c r="E29" s="5"/>
    </row>
    <row r="30" spans="1:6" ht="18.75" thickBot="1" x14ac:dyDescent="0.3">
      <c r="A30" s="52" t="s">
        <v>13</v>
      </c>
      <c r="B30" s="53"/>
      <c r="C30" s="53"/>
      <c r="D30" s="53"/>
      <c r="E30" s="54"/>
    </row>
    <row r="31" spans="1:6" ht="18" x14ac:dyDescent="0.25">
      <c r="A31" s="2" t="s">
        <v>5</v>
      </c>
      <c r="B31" s="14" t="s">
        <v>6</v>
      </c>
      <c r="C31" s="2" t="s">
        <v>7</v>
      </c>
      <c r="D31" s="2" t="s">
        <v>8</v>
      </c>
      <c r="E31" s="14" t="s">
        <v>9</v>
      </c>
    </row>
    <row r="32" spans="1:6" ht="18" x14ac:dyDescent="0.25">
      <c r="A32" s="30" t="str">
        <f>VLOOKUP(B32,'[1]LISTADO ATM'!$A$2:$C$822,3,0)</f>
        <v>ESTE</v>
      </c>
      <c r="B32" s="25">
        <v>822</v>
      </c>
      <c r="C32" s="31" t="str">
        <f>VLOOKUP(B32,'[1]LISTADO ATM'!$A$2:$B$822,2,0)</f>
        <v xml:space="preserve">ATM INDUSPALMA </v>
      </c>
      <c r="D32" s="32" t="s">
        <v>10</v>
      </c>
      <c r="E32" s="19">
        <v>3335972512</v>
      </c>
    </row>
    <row r="33" spans="1:6" ht="18" x14ac:dyDescent="0.25">
      <c r="A33" s="30" t="str">
        <f>VLOOKUP(B33,'[1]LISTADO ATM'!$A$2:$C$822,3,0)</f>
        <v>DISTRITO NACIONAL</v>
      </c>
      <c r="B33" s="25">
        <v>800</v>
      </c>
      <c r="C33" s="31" t="str">
        <f>VLOOKUP(B33,'[1]LISTADO ATM'!$A$2:$B$822,2,0)</f>
        <v xml:space="preserve">ATM Estación Next Dipsa Pedro Livio Cedeño </v>
      </c>
      <c r="D33" s="32" t="s">
        <v>10</v>
      </c>
      <c r="E33" s="19">
        <v>3335972922</v>
      </c>
    </row>
    <row r="34" spans="1:6" ht="18" x14ac:dyDescent="0.25">
      <c r="A34" s="30" t="str">
        <f>VLOOKUP(B34,'[1]LISTADO ATM'!$A$2:$C$822,3,0)</f>
        <v>DISTRITO NACIONAL</v>
      </c>
      <c r="B34" s="25">
        <v>54</v>
      </c>
      <c r="C34" s="31" t="str">
        <f>VLOOKUP(B34,'[1]LISTADO ATM'!$A$2:$B$822,2,0)</f>
        <v xml:space="preserve">ATM Autoservicio Galería 360 </v>
      </c>
      <c r="D34" s="32" t="s">
        <v>10</v>
      </c>
      <c r="E34" s="19">
        <v>3335972951</v>
      </c>
    </row>
    <row r="35" spans="1:6" ht="18" x14ac:dyDescent="0.25">
      <c r="A35" s="30" t="str">
        <f>VLOOKUP(B35,'[1]LISTADO ATM'!$A$2:$C$822,3,0)</f>
        <v>DISTRITO NACIONAL</v>
      </c>
      <c r="B35" s="25">
        <v>813</v>
      </c>
      <c r="C35" s="31" t="str">
        <f>VLOOKUP(B35,'[1]LISTADO ATM'!$A$2:$B$822,2,0)</f>
        <v>ATM Oficina Occidental Mall</v>
      </c>
      <c r="D35" s="32" t="s">
        <v>10</v>
      </c>
      <c r="E35" s="19">
        <v>3335972266</v>
      </c>
    </row>
    <row r="36" spans="1:6" ht="18" x14ac:dyDescent="0.25">
      <c r="A36" s="18" t="str">
        <f>VLOOKUP(B36,'[1]LISTADO ATM'!$A$2:$C$822,3,0)</f>
        <v>ESTE</v>
      </c>
      <c r="B36" s="25">
        <v>294</v>
      </c>
      <c r="C36" s="19" t="str">
        <f>VLOOKUP(B36,'[1]LISTADO ATM'!$A$2:$B$822,2,0)</f>
        <v xml:space="preserve">ATM Plaza Zaglul San Pedro II </v>
      </c>
      <c r="D36" s="38" t="s">
        <v>10</v>
      </c>
      <c r="E36" s="19">
        <v>3335973161</v>
      </c>
    </row>
    <row r="37" spans="1:6" ht="18" x14ac:dyDescent="0.25">
      <c r="A37" s="30" t="str">
        <f>VLOOKUP(B37,'[1]LISTADO ATM'!$A$2:$C$822,3,0)</f>
        <v>ESTE</v>
      </c>
      <c r="B37" s="25">
        <v>427</v>
      </c>
      <c r="C37" s="31" t="str">
        <f>VLOOKUP(B37,'[1]LISTADO ATM'!$A$2:$B$822,2,0)</f>
        <v xml:space="preserve">ATM Almacenes Iberia (Hato Mayor) </v>
      </c>
      <c r="D37" s="32" t="s">
        <v>10</v>
      </c>
      <c r="E37" s="19">
        <v>3335973166</v>
      </c>
    </row>
    <row r="38" spans="1:6" ht="18" x14ac:dyDescent="0.25">
      <c r="A38" s="30" t="str">
        <f>VLOOKUP(B38,'[1]LISTADO ATM'!$A$2:$C$822,3,0)</f>
        <v>DISTRITO NACIONAL</v>
      </c>
      <c r="B38" s="25">
        <v>443</v>
      </c>
      <c r="C38" s="31" t="str">
        <f>VLOOKUP(B38,'[1]LISTADO ATM'!$A$2:$B$822,2,0)</f>
        <v xml:space="preserve">ATM Edificio San Rafael </v>
      </c>
      <c r="D38" s="32" t="s">
        <v>10</v>
      </c>
      <c r="E38" s="19">
        <v>3335973170</v>
      </c>
    </row>
    <row r="39" spans="1:6" ht="18" x14ac:dyDescent="0.25">
      <c r="A39" s="30" t="str">
        <f>VLOOKUP(B39,'[1]LISTADO ATM'!$A$2:$C$822,3,0)</f>
        <v>DISTRITO NACIONAL</v>
      </c>
      <c r="B39" s="25">
        <v>536</v>
      </c>
      <c r="C39" s="31" t="str">
        <f>VLOOKUP(B39,'[1]LISTADO ATM'!$A$2:$B$822,2,0)</f>
        <v xml:space="preserve">ATM Super Lama San Isidro </v>
      </c>
      <c r="D39" s="32" t="s">
        <v>10</v>
      </c>
      <c r="E39" s="19">
        <v>3335973173</v>
      </c>
    </row>
    <row r="40" spans="1:6" ht="18" x14ac:dyDescent="0.25">
      <c r="A40" s="30" t="str">
        <f>VLOOKUP(B40,'[1]LISTADO ATM'!$A$2:$C$822,3,0)</f>
        <v>SUR</v>
      </c>
      <c r="B40" s="25">
        <v>537</v>
      </c>
      <c r="C40" s="31" t="str">
        <f>VLOOKUP(B40,'[1]LISTADO ATM'!$A$2:$B$822,2,0)</f>
        <v xml:space="preserve">ATM Estación Texaco Enriquillo (Barahona) </v>
      </c>
      <c r="D40" s="32" t="s">
        <v>10</v>
      </c>
      <c r="E40" s="19">
        <v>3335973174</v>
      </c>
    </row>
    <row r="41" spans="1:6" ht="18" x14ac:dyDescent="0.25">
      <c r="A41" s="30" t="str">
        <f>VLOOKUP(B41,'[1]LISTADO ATM'!$A$2:$C$822,3,0)</f>
        <v>DISTRITO NACIONAL</v>
      </c>
      <c r="B41" s="25">
        <v>562</v>
      </c>
      <c r="C41" s="31" t="str">
        <f>VLOOKUP(B41,'[1]LISTADO ATM'!$A$2:$B$822,2,0)</f>
        <v xml:space="preserve">ATM S/M Jumbo Carretera Mella </v>
      </c>
      <c r="D41" s="32" t="s">
        <v>10</v>
      </c>
      <c r="E41" s="19">
        <v>3335973178</v>
      </c>
    </row>
    <row r="42" spans="1:6" ht="18" x14ac:dyDescent="0.25">
      <c r="A42" s="30" t="str">
        <f>VLOOKUP(B42,'[1]LISTADO ATM'!$A$2:$C$822,3,0)</f>
        <v>SUR</v>
      </c>
      <c r="B42" s="25">
        <v>592</v>
      </c>
      <c r="C42" s="31" t="str">
        <f>VLOOKUP(B42,'[1]LISTADO ATM'!$A$2:$B$822,2,0)</f>
        <v xml:space="preserve">ATM Centro de Caja San Cristóbal I </v>
      </c>
      <c r="D42" s="32" t="s">
        <v>10</v>
      </c>
      <c r="E42" s="19">
        <v>3335973181</v>
      </c>
    </row>
    <row r="43" spans="1:6" ht="18" x14ac:dyDescent="0.25">
      <c r="A43" s="30" t="str">
        <f>VLOOKUP(B43,'[1]LISTADO ATM'!$A$2:$C$822,3,0)</f>
        <v>DISTRITO NACIONAL</v>
      </c>
      <c r="B43" s="25">
        <v>697</v>
      </c>
      <c r="C43" s="31" t="str">
        <f>VLOOKUP(B43,'[1]LISTADO ATM'!$A$2:$B$822,2,0)</f>
        <v>ATM Hipermercado Olé Ciudad Juan Bosch</v>
      </c>
      <c r="D43" s="32" t="s">
        <v>10</v>
      </c>
      <c r="E43" s="19">
        <v>3335973184</v>
      </c>
    </row>
    <row r="44" spans="1:6" ht="18" x14ac:dyDescent="0.25">
      <c r="A44" s="30" t="str">
        <f>VLOOKUP(B44,'[1]LISTADO ATM'!$A$2:$C$822,3,0)</f>
        <v>SUR</v>
      </c>
      <c r="B44" s="25">
        <v>780</v>
      </c>
      <c r="C44" s="31" t="str">
        <f>VLOOKUP(B44,'[1]LISTADO ATM'!$A$2:$B$822,2,0)</f>
        <v xml:space="preserve">ATM Oficina Barahona I </v>
      </c>
      <c r="D44" s="32" t="s">
        <v>10</v>
      </c>
      <c r="E44" s="19">
        <v>3335973187</v>
      </c>
    </row>
    <row r="45" spans="1:6" ht="18" x14ac:dyDescent="0.25">
      <c r="A45" s="30" t="str">
        <f>VLOOKUP(B45,'[1]LISTADO ATM'!$A$2:$C$822,3,0)</f>
        <v>DISTRITO NACIONAL</v>
      </c>
      <c r="B45" s="25">
        <v>801</v>
      </c>
      <c r="C45" s="31" t="str">
        <f>VLOOKUP(B45,'[1]LISTADO ATM'!$A$2:$B$822,2,0)</f>
        <v xml:space="preserve">ATM Galería 360 Food Court </v>
      </c>
      <c r="D45" s="32" t="s">
        <v>10</v>
      </c>
      <c r="E45" s="19">
        <v>3335973188</v>
      </c>
    </row>
    <row r="46" spans="1:6" ht="18" x14ac:dyDescent="0.25">
      <c r="A46" s="30" t="str">
        <f>VLOOKUP(B46,'[1]LISTADO ATM'!$A$2:$C$822,3,0)</f>
        <v>SUR</v>
      </c>
      <c r="B46" s="25">
        <v>873</v>
      </c>
      <c r="C46" s="31" t="str">
        <f>VLOOKUP(B46,'[1]LISTADO ATM'!$A$2:$B$822,2,0)</f>
        <v xml:space="preserve">ATM Centro de Caja San Cristóbal II </v>
      </c>
      <c r="D46" s="32" t="s">
        <v>10</v>
      </c>
      <c r="E46" s="19">
        <v>3335973189</v>
      </c>
    </row>
    <row r="47" spans="1:6" ht="18" x14ac:dyDescent="0.25">
      <c r="A47" s="30" t="str">
        <f>VLOOKUP(B47,'[1]LISTADO ATM'!$A$2:$C$822,3,0)</f>
        <v>NORTE</v>
      </c>
      <c r="B47" s="46">
        <v>728</v>
      </c>
      <c r="C47" s="31" t="str">
        <f>VLOOKUP(B47,'[1]LISTADO ATM'!$A$2:$B$822,2,0)</f>
        <v xml:space="preserve">ATM UNP La Vega Oficina Regional Norcentral </v>
      </c>
      <c r="D47" s="32" t="s">
        <v>10</v>
      </c>
      <c r="E47" s="19">
        <v>3335973205</v>
      </c>
      <c r="F47" t="s">
        <v>29</v>
      </c>
    </row>
    <row r="48" spans="1:6" ht="18" x14ac:dyDescent="0.25">
      <c r="A48" s="30" t="str">
        <f>VLOOKUP(B48,'[1]LISTADO ATM'!$A$2:$C$822,3,0)</f>
        <v>ESTE</v>
      </c>
      <c r="B48" s="46">
        <v>480</v>
      </c>
      <c r="C48" s="31" t="str">
        <f>VLOOKUP(B48,'[1]LISTADO ATM'!$A$2:$B$822,2,0)</f>
        <v>ATM UNP Farmaconal Higuey</v>
      </c>
      <c r="D48" s="32" t="s">
        <v>10</v>
      </c>
      <c r="E48" s="19">
        <v>3335973209</v>
      </c>
      <c r="F48" t="s">
        <v>29</v>
      </c>
    </row>
    <row r="49" spans="1:6" ht="18" x14ac:dyDescent="0.25">
      <c r="A49" s="30" t="str">
        <f>VLOOKUP(B49,'[1]LISTADO ATM'!$A$2:$C$822,3,0)</f>
        <v>DISTRITO NACIONAL</v>
      </c>
      <c r="B49" s="46">
        <v>567</v>
      </c>
      <c r="C49" s="31" t="str">
        <f>VLOOKUP(B49,'[1]LISTADO ATM'!$A$2:$B$822,2,0)</f>
        <v xml:space="preserve">ATM Oficina Máximo Gómez </v>
      </c>
      <c r="D49" s="32" t="s">
        <v>10</v>
      </c>
      <c r="E49" s="19">
        <v>3335973210</v>
      </c>
      <c r="F49" t="s">
        <v>29</v>
      </c>
    </row>
    <row r="50" spans="1:6" ht="18" x14ac:dyDescent="0.25">
      <c r="A50" s="30" t="str">
        <f>VLOOKUP(B50,'[1]LISTADO ATM'!$A$2:$C$822,3,0)</f>
        <v>DISTRITO NACIONAL</v>
      </c>
      <c r="B50" s="46">
        <v>642</v>
      </c>
      <c r="C50" s="31" t="str">
        <f>VLOOKUP(B50,'[1]LISTADO ATM'!$A$2:$B$822,2,0)</f>
        <v xml:space="preserve">ATM OMSA Sto. Dgo. </v>
      </c>
      <c r="D50" s="32" t="s">
        <v>10</v>
      </c>
      <c r="E50" s="19">
        <v>3335973211</v>
      </c>
      <c r="F50" t="s">
        <v>29</v>
      </c>
    </row>
    <row r="51" spans="1:6" ht="18" x14ac:dyDescent="0.25">
      <c r="A51" s="30" t="str">
        <f>VLOOKUP(B51,'[1]LISTADO ATM'!$A$2:$C$822,3,0)</f>
        <v>DISTRITO NACIONAL</v>
      </c>
      <c r="B51" s="47">
        <v>900</v>
      </c>
      <c r="C51" s="31" t="str">
        <f>VLOOKUP(B51,'[1]LISTADO ATM'!$A$2:$B$822,2,0)</f>
        <v xml:space="preserve">ATM UNP Merca Santo Domingo </v>
      </c>
      <c r="D51" s="32" t="s">
        <v>10</v>
      </c>
      <c r="E51" s="19">
        <v>3335973228</v>
      </c>
    </row>
    <row r="52" spans="1:6" ht="18" x14ac:dyDescent="0.25">
      <c r="A52" s="30" t="str">
        <f>VLOOKUP(B52,'[1]LISTADO ATM'!$A$2:$C$822,3,0)</f>
        <v>DISTRITO NACIONAL</v>
      </c>
      <c r="B52" s="47">
        <v>684</v>
      </c>
      <c r="C52" s="31" t="str">
        <f>VLOOKUP(B52,'[1]LISTADO ATM'!$A$2:$B$822,2,0)</f>
        <v>ATM Estación Texaco Prolongación 27 Febrero</v>
      </c>
      <c r="D52" s="32" t="s">
        <v>10</v>
      </c>
      <c r="E52" s="19">
        <v>3335973232</v>
      </c>
    </row>
    <row r="53" spans="1:6" ht="18" x14ac:dyDescent="0.25">
      <c r="A53" s="30" t="str">
        <f>VLOOKUP(B53,'[1]LISTADO ATM'!$A$2:$C$822,3,0)</f>
        <v>DISTRITO NACIONAL</v>
      </c>
      <c r="B53" s="47">
        <v>525</v>
      </c>
      <c r="C53" s="31" t="str">
        <f>VLOOKUP(B53,'[1]LISTADO ATM'!$A$2:$B$822,2,0)</f>
        <v>ATM S/M Bravo Las Americas</v>
      </c>
      <c r="D53" s="32" t="s">
        <v>10</v>
      </c>
      <c r="E53" s="19">
        <v>3335973237</v>
      </c>
    </row>
    <row r="54" spans="1:6" ht="18" x14ac:dyDescent="0.25">
      <c r="A54" s="30" t="str">
        <f>VLOOKUP(B54,'[1]LISTADO ATM'!$A$2:$C$822,3,0)</f>
        <v>DISTRITO NACIONAL</v>
      </c>
      <c r="B54" s="47">
        <v>347</v>
      </c>
      <c r="C54" s="31" t="str">
        <f>VLOOKUP(B54,'[1]LISTADO ATM'!$A$2:$B$822,2,0)</f>
        <v>ATM Patio de Colombia</v>
      </c>
      <c r="D54" s="32" t="s">
        <v>10</v>
      </c>
      <c r="E54" s="19" t="s">
        <v>31</v>
      </c>
    </row>
    <row r="55" spans="1:6" ht="18" x14ac:dyDescent="0.25">
      <c r="A55" s="30" t="str">
        <f>VLOOKUP(B55,'[1]LISTADO ATM'!$A$2:$C$822,3,0)</f>
        <v>DISTRITO NACIONAL</v>
      </c>
      <c r="B55" s="47">
        <v>967</v>
      </c>
      <c r="C55" s="31" t="str">
        <f>VLOOKUP(B55,'[1]LISTADO ATM'!$A$2:$B$822,2,0)</f>
        <v xml:space="preserve">ATM UNP Hiper Olé Autopista Duarte </v>
      </c>
      <c r="D55" s="32" t="s">
        <v>10</v>
      </c>
      <c r="E55" s="19">
        <v>3335973309</v>
      </c>
    </row>
    <row r="56" spans="1:6" ht="18" x14ac:dyDescent="0.25">
      <c r="A56" s="30" t="str">
        <f>VLOOKUP(B56,'[1]LISTADO ATM'!$A$2:$C$822,3,0)</f>
        <v>SUR</v>
      </c>
      <c r="B56" s="47">
        <v>764</v>
      </c>
      <c r="C56" s="31" t="str">
        <f>VLOOKUP(B56,'[1]LISTADO ATM'!$A$2:$B$822,2,0)</f>
        <v xml:space="preserve">ATM Oficina Elías Piña </v>
      </c>
      <c r="D56" s="32" t="s">
        <v>10</v>
      </c>
      <c r="E56" s="19">
        <v>3335973316</v>
      </c>
    </row>
    <row r="57" spans="1:6" ht="18" x14ac:dyDescent="0.25">
      <c r="A57" s="30" t="str">
        <f>VLOOKUP(B57,'[1]LISTADO ATM'!$A$2:$C$822,3,0)</f>
        <v>ESTE</v>
      </c>
      <c r="B57" s="47">
        <v>631</v>
      </c>
      <c r="C57" s="31" t="str">
        <f>VLOOKUP(B57,'[1]LISTADO ATM'!$A$2:$B$822,2,0)</f>
        <v xml:space="preserve">ATM ASOCODEQUI (San Pedro) </v>
      </c>
      <c r="D57" s="32" t="s">
        <v>10</v>
      </c>
      <c r="E57" s="19">
        <v>3335973337</v>
      </c>
    </row>
    <row r="58" spans="1:6" ht="18" x14ac:dyDescent="0.25">
      <c r="A58" s="30" t="str">
        <f>VLOOKUP(B58,'[1]LISTADO ATM'!$A$2:$C$822,3,0)</f>
        <v>NORTE</v>
      </c>
      <c r="B58" s="47">
        <v>350</v>
      </c>
      <c r="C58" s="31" t="str">
        <f>VLOOKUP(B58,'[1]LISTADO ATM'!$A$2:$B$822,2,0)</f>
        <v xml:space="preserve">ATM Oficina Villa Tapia </v>
      </c>
      <c r="D58" s="32" t="s">
        <v>10</v>
      </c>
      <c r="E58" s="19">
        <v>3335973327</v>
      </c>
    </row>
    <row r="59" spans="1:6" ht="18" x14ac:dyDescent="0.25">
      <c r="A59" s="30" t="str">
        <f>VLOOKUP(B59,'[1]LISTADO ATM'!$A$2:$C$822,3,0)</f>
        <v>DISTRITO NACIONAL</v>
      </c>
      <c r="B59" s="47">
        <v>162</v>
      </c>
      <c r="C59" s="31" t="str">
        <f>VLOOKUP(B59,'[1]LISTADO ATM'!$A$2:$B$822,2,0)</f>
        <v xml:space="preserve">ATM Oficina Tiradentes I </v>
      </c>
      <c r="D59" s="32" t="s">
        <v>10</v>
      </c>
      <c r="E59" s="19">
        <v>3335973331</v>
      </c>
    </row>
    <row r="60" spans="1:6" ht="18" x14ac:dyDescent="0.25">
      <c r="A60" s="30" t="str">
        <f>VLOOKUP(B60,'[1]LISTADO ATM'!$A$2:$C$822,3,0)</f>
        <v>NORTE</v>
      </c>
      <c r="B60" s="47">
        <v>171</v>
      </c>
      <c r="C60" s="31" t="str">
        <f>VLOOKUP(B60,'[1]LISTADO ATM'!$A$2:$B$822,2,0)</f>
        <v xml:space="preserve">ATM Oficina Moca </v>
      </c>
      <c r="D60" s="32" t="s">
        <v>10</v>
      </c>
      <c r="E60" s="19">
        <v>3335973319</v>
      </c>
    </row>
    <row r="61" spans="1:6" ht="18.75" thickBot="1" x14ac:dyDescent="0.3">
      <c r="A61" s="30" t="str">
        <f>VLOOKUP(B61,'[1]LISTADO ATM'!$A$2:$C$822,3,0)</f>
        <v>DISTRITO NACIONAL</v>
      </c>
      <c r="B61" s="47">
        <v>183</v>
      </c>
      <c r="C61" s="31" t="str">
        <f>VLOOKUP(B61,'[1]LISTADO ATM'!$A$2:$B$822,2,0)</f>
        <v>ATM Estación Nativa Km. 22 Aut. Duarte.</v>
      </c>
      <c r="D61" s="32" t="s">
        <v>10</v>
      </c>
      <c r="E61" s="19">
        <v>3335973233</v>
      </c>
    </row>
    <row r="62" spans="1:6" ht="18.75" thickBot="1" x14ac:dyDescent="0.3">
      <c r="A62" s="20"/>
      <c r="B62" s="48">
        <f>COUNT(B32:B61)</f>
        <v>30</v>
      </c>
      <c r="C62" s="12"/>
      <c r="D62" s="12"/>
      <c r="E62" s="12"/>
    </row>
    <row r="63" spans="1:6" ht="15.75" thickBot="1" x14ac:dyDescent="0.3">
      <c r="B63" s="27"/>
      <c r="E63" s="5"/>
    </row>
    <row r="64" spans="1:6" ht="18" x14ac:dyDescent="0.25">
      <c r="A64" s="59" t="s">
        <v>24</v>
      </c>
      <c r="B64" s="60"/>
      <c r="C64" s="60"/>
      <c r="D64" s="60"/>
      <c r="E64" s="61"/>
    </row>
    <row r="65" spans="1:5" ht="18" x14ac:dyDescent="0.25">
      <c r="A65" s="14" t="s">
        <v>5</v>
      </c>
      <c r="B65" s="14" t="s">
        <v>6</v>
      </c>
      <c r="C65" s="14" t="s">
        <v>7</v>
      </c>
      <c r="D65" s="14" t="s">
        <v>8</v>
      </c>
      <c r="E65" s="14" t="s">
        <v>9</v>
      </c>
    </row>
    <row r="66" spans="1:5" ht="18" x14ac:dyDescent="0.25">
      <c r="A66" s="18" t="str">
        <f>VLOOKUP(B66,'[1]LISTADO ATM'!$A$2:$C$822,3,0)</f>
        <v>DISTRITO NACIONAL</v>
      </c>
      <c r="B66" s="42">
        <v>932</v>
      </c>
      <c r="C66" s="19" t="str">
        <f>VLOOKUP(B66,'[1]LISTADO ATM'!$A$2:$B$822,2,0)</f>
        <v xml:space="preserve">ATM Banco Agrícola </v>
      </c>
      <c r="D66" s="18" t="s">
        <v>17</v>
      </c>
      <c r="E66" s="19" t="s">
        <v>26</v>
      </c>
    </row>
    <row r="67" spans="1:5" ht="18" x14ac:dyDescent="0.25">
      <c r="A67" s="18" t="str">
        <f>VLOOKUP(B67,'[1]LISTADO ATM'!$A$2:$C$822,3,0)</f>
        <v>DISTRITO NACIONAL</v>
      </c>
      <c r="B67" s="40">
        <v>908</v>
      </c>
      <c r="C67" s="19" t="str">
        <f>VLOOKUP(B67,'[1]LISTADO ATM'!$A$2:$B$822,2,0)</f>
        <v xml:space="preserve">ATM Oficina Plaza Botánika </v>
      </c>
      <c r="D67" s="18" t="s">
        <v>17</v>
      </c>
      <c r="E67" s="35">
        <v>3335970949</v>
      </c>
    </row>
    <row r="68" spans="1:5" ht="18" x14ac:dyDescent="0.25">
      <c r="A68" s="18" t="str">
        <f>VLOOKUP(B68,'[1]LISTADO ATM'!$A$2:$C$822,3,0)</f>
        <v>DISTRITO NACIONAL</v>
      </c>
      <c r="B68" s="43">
        <v>490</v>
      </c>
      <c r="C68" s="19" t="str">
        <f>VLOOKUP(B68,'[1]LISTADO ATM'!$A$2:$B$922,2,0)</f>
        <v xml:space="preserve">ATM Hospital Ney Arias Lora </v>
      </c>
      <c r="D68" s="18" t="s">
        <v>17</v>
      </c>
      <c r="E68" s="35">
        <v>3335972893</v>
      </c>
    </row>
    <row r="69" spans="1:5" ht="18" x14ac:dyDescent="0.25">
      <c r="A69" s="18" t="str">
        <f>VLOOKUP(B69,'[1]LISTADO ATM'!$A$2:$C$822,3,0)</f>
        <v>DISTRITO NACIONAL</v>
      </c>
      <c r="B69" s="41">
        <v>672</v>
      </c>
      <c r="C69" s="19" t="str">
        <f>VLOOKUP(B69,'[1]LISTADO ATM'!$A$2:$B$922,2,0)</f>
        <v>ATM Destacamento Policía Nacional La Victoria</v>
      </c>
      <c r="D69" s="18" t="s">
        <v>17</v>
      </c>
      <c r="E69" s="35">
        <v>3335973017</v>
      </c>
    </row>
    <row r="70" spans="1:5" ht="18" x14ac:dyDescent="0.25">
      <c r="A70" s="18" t="str">
        <f>VLOOKUP(B70,'[1]LISTADO ATM'!$A$2:$C$822,3,0)</f>
        <v>DISTRITO NACIONAL</v>
      </c>
      <c r="B70" s="40">
        <v>655</v>
      </c>
      <c r="C70" s="19" t="str">
        <f>VLOOKUP(B70,'[1]LISTADO ATM'!$A$2:$B$822,2,0)</f>
        <v>ATM Farmacia Sandra</v>
      </c>
      <c r="D70" s="18" t="s">
        <v>17</v>
      </c>
      <c r="E70" s="35">
        <v>3335973051</v>
      </c>
    </row>
    <row r="71" spans="1:5" ht="18" x14ac:dyDescent="0.25">
      <c r="A71" s="18" t="str">
        <f>VLOOKUP(B71,'[1]LISTADO ATM'!$A$2:$C$822,3,0)</f>
        <v>NORTE</v>
      </c>
      <c r="B71" s="42">
        <v>405</v>
      </c>
      <c r="C71" s="19" t="str">
        <f>VLOOKUP(B71,'[1]LISTADO ATM'!$A$2:$B$922,2,0)</f>
        <v xml:space="preserve">ATM UNP Loma de Cabrera </v>
      </c>
      <c r="D71" s="18" t="s">
        <v>17</v>
      </c>
      <c r="E71" s="35">
        <v>3335973163</v>
      </c>
    </row>
    <row r="72" spans="1:5" ht="18" x14ac:dyDescent="0.25">
      <c r="A72" s="18" t="str">
        <f>VLOOKUP(B72,'[1]LISTADO ATM'!$A$2:$C$822,3,0)</f>
        <v>DISTRITO NACIONAL</v>
      </c>
      <c r="B72" s="24">
        <v>416</v>
      </c>
      <c r="C72" s="19" t="str">
        <f>VLOOKUP(B72,'[1]LISTADO ATM'!$A$2:$B$822,2,0)</f>
        <v xml:space="preserve">ATM Autobanco San Martín II </v>
      </c>
      <c r="D72" s="18" t="s">
        <v>17</v>
      </c>
      <c r="E72" s="35" t="s">
        <v>28</v>
      </c>
    </row>
    <row r="73" spans="1:5" ht="18" x14ac:dyDescent="0.25">
      <c r="A73" s="18" t="str">
        <f>VLOOKUP(B73,'[1]LISTADO ATM'!$A$2:$C$822,3,0)</f>
        <v>NORTE</v>
      </c>
      <c r="B73" s="43">
        <v>432</v>
      </c>
      <c r="C73" s="19" t="str">
        <f>VLOOKUP(B73,'[1]LISTADO ATM'!$A$2:$B$922,2,0)</f>
        <v xml:space="preserve">ATM Oficina Puerto Plata II </v>
      </c>
      <c r="D73" s="18" t="s">
        <v>17</v>
      </c>
      <c r="E73" s="35">
        <v>3335973168</v>
      </c>
    </row>
    <row r="74" spans="1:5" ht="18" x14ac:dyDescent="0.25">
      <c r="A74" s="18" t="str">
        <f>VLOOKUP(B74,'[1]LISTADO ATM'!$A$2:$C$822,3,0)</f>
        <v>DISTRITO NACIONAL</v>
      </c>
      <c r="B74" s="43">
        <v>486</v>
      </c>
      <c r="C74" s="19" t="str">
        <f>VLOOKUP(B74,'[1]LISTADO ATM'!$A$2:$B$922,2,0)</f>
        <v xml:space="preserve">ATM Olé La Caleta </v>
      </c>
      <c r="D74" s="18" t="s">
        <v>17</v>
      </c>
      <c r="E74" s="35">
        <v>3335973171</v>
      </c>
    </row>
    <row r="75" spans="1:5" ht="18" x14ac:dyDescent="0.25">
      <c r="A75" s="18" t="str">
        <f>VLOOKUP(B75,'[1]LISTADO ATM'!$A$2:$C$822,3,0)</f>
        <v>DISTRITO NACIONAL</v>
      </c>
      <c r="B75" s="43">
        <v>547</v>
      </c>
      <c r="C75" s="19" t="str">
        <f>VLOOKUP(B75,'[1]LISTADO ATM'!$A$2:$B$922,2,0)</f>
        <v xml:space="preserve">ATM Plaza Lama Herrera </v>
      </c>
      <c r="D75" s="18" t="s">
        <v>17</v>
      </c>
      <c r="E75" s="35">
        <v>3335973176</v>
      </c>
    </row>
    <row r="76" spans="1:5" ht="18" x14ac:dyDescent="0.25">
      <c r="A76" s="18" t="str">
        <f>VLOOKUP(B76,'[1]LISTADO ATM'!$A$2:$C$822,3,0)</f>
        <v>DISTRITO NACIONAL</v>
      </c>
      <c r="B76" s="43">
        <v>548</v>
      </c>
      <c r="C76" s="19" t="str">
        <f>VLOOKUP(B76,'[1]LISTADO ATM'!$A$2:$B$922,2,0)</f>
        <v xml:space="preserve">ATM AMET </v>
      </c>
      <c r="D76" s="18" t="s">
        <v>17</v>
      </c>
      <c r="E76" s="35">
        <v>3335973177</v>
      </c>
    </row>
    <row r="77" spans="1:5" ht="18" x14ac:dyDescent="0.25">
      <c r="A77" s="18" t="str">
        <f>VLOOKUP(B77,'[1]LISTADO ATM'!$A$2:$C$822,3,0)</f>
        <v>NORTE</v>
      </c>
      <c r="B77" s="45">
        <v>736</v>
      </c>
      <c r="C77" s="19" t="str">
        <f>VLOOKUP(B77,'[1]LISTADO ATM'!$A$2:$B$922,2,0)</f>
        <v xml:space="preserve">ATM Oficina Puerto Plata I </v>
      </c>
      <c r="D77" s="18" t="s">
        <v>17</v>
      </c>
      <c r="E77" s="35">
        <v>3335973185</v>
      </c>
    </row>
    <row r="78" spans="1:5" ht="18" x14ac:dyDescent="0.25">
      <c r="A78" s="18" t="str">
        <f>VLOOKUP(B78,'[1]LISTADO ATM'!$A$2:$C$822,3,0)</f>
        <v>DISTRITO NACIONAL</v>
      </c>
      <c r="B78" s="47">
        <v>676</v>
      </c>
      <c r="C78" s="19" t="str">
        <f>VLOOKUP(B78,'[1]LISTADO ATM'!$A$2:$B$922,2,0)</f>
        <v>ATM S/M Bravo Colina Del Oeste</v>
      </c>
      <c r="D78" s="18" t="s">
        <v>17</v>
      </c>
      <c r="E78" s="35">
        <v>3335973222</v>
      </c>
    </row>
    <row r="79" spans="1:5" ht="18" x14ac:dyDescent="0.25">
      <c r="A79" s="18"/>
      <c r="B79" s="47">
        <v>572</v>
      </c>
      <c r="C79" s="19" t="str">
        <f>VLOOKUP(B79,'[1]LISTADO ATM'!$A$2:$B$922,2,0)</f>
        <v xml:space="preserve">ATM Olé Ovando </v>
      </c>
      <c r="D79" s="18" t="s">
        <v>17</v>
      </c>
      <c r="E79" s="35" t="s">
        <v>32</v>
      </c>
    </row>
    <row r="80" spans="1:5" ht="18" x14ac:dyDescent="0.25">
      <c r="A80" s="18" t="str">
        <f>VLOOKUP(B80,'[1]LISTADO ATM'!$A$2:$C$822,3,0)</f>
        <v>DISTRITO NACIONAL</v>
      </c>
      <c r="B80" s="47">
        <v>407</v>
      </c>
      <c r="C80" s="19" t="str">
        <f>VLOOKUP(B80,'[1]LISTADO ATM'!$A$2:$B$922,2,0)</f>
        <v xml:space="preserve">ATM Multicentro La Sirena Villa Mella </v>
      </c>
      <c r="D80" s="18" t="s">
        <v>17</v>
      </c>
      <c r="E80" s="35">
        <v>3335973288</v>
      </c>
    </row>
    <row r="81" spans="1:5" ht="18.75" thickBot="1" x14ac:dyDescent="0.3">
      <c r="A81" s="18" t="str">
        <f>VLOOKUP(B81,'[1]LISTADO ATM'!$A$2:$C$822,3,0)</f>
        <v>DISTRITO NACIONAL</v>
      </c>
      <c r="B81" s="46">
        <v>911</v>
      </c>
      <c r="C81" s="19" t="str">
        <f>VLOOKUP(B81,'[1]LISTADO ATM'!$A$2:$B$922,2,0)</f>
        <v xml:space="preserve">ATM Oficina Venezuela II </v>
      </c>
      <c r="D81" s="18" t="s">
        <v>17</v>
      </c>
      <c r="E81" s="35">
        <v>3335973213</v>
      </c>
    </row>
    <row r="82" spans="1:5" ht="18.75" thickBot="1" x14ac:dyDescent="0.3">
      <c r="A82" s="20" t="s">
        <v>11</v>
      </c>
      <c r="B82" s="48">
        <f>COUNT(B66:B81)</f>
        <v>16</v>
      </c>
      <c r="C82" s="12"/>
      <c r="D82" s="12"/>
      <c r="E82" s="12"/>
    </row>
    <row r="83" spans="1:5" ht="15.75" thickBot="1" x14ac:dyDescent="0.3">
      <c r="B83" s="27"/>
      <c r="E83" s="5"/>
    </row>
    <row r="84" spans="1:5" ht="18" x14ac:dyDescent="0.25">
      <c r="A84" s="59" t="s">
        <v>21</v>
      </c>
      <c r="B84" s="60"/>
      <c r="C84" s="60"/>
      <c r="D84" s="60"/>
      <c r="E84" s="61"/>
    </row>
    <row r="85" spans="1:5" ht="18" x14ac:dyDescent="0.25">
      <c r="A85" s="14" t="s">
        <v>5</v>
      </c>
      <c r="B85" s="14" t="s">
        <v>6</v>
      </c>
      <c r="C85" s="14" t="s">
        <v>7</v>
      </c>
      <c r="D85" s="14" t="s">
        <v>8</v>
      </c>
      <c r="E85" s="14" t="s">
        <v>9</v>
      </c>
    </row>
    <row r="86" spans="1:5" ht="18" x14ac:dyDescent="0.25">
      <c r="A86" s="15" t="str">
        <f>VLOOKUP(B86,'[1]LISTADO ATM'!$A$2:$C$822,3,0)</f>
        <v>DISTRITO NACIONAL</v>
      </c>
      <c r="B86" s="42">
        <v>243</v>
      </c>
      <c r="C86" s="19" t="str">
        <f>VLOOKUP(B86,'[1]LISTADO ATM'!$A$2:$B$822,2,0)</f>
        <v xml:space="preserve">ATM Autoservicio Plaza Central  </v>
      </c>
      <c r="D86" s="25" t="s">
        <v>22</v>
      </c>
      <c r="E86" s="35">
        <v>3335972212</v>
      </c>
    </row>
    <row r="87" spans="1:5" ht="18" x14ac:dyDescent="0.25">
      <c r="A87" s="15" t="str">
        <f>VLOOKUP(B87,'[1]LISTADO ATM'!$A$2:$C$822,3,0)</f>
        <v>NORTE</v>
      </c>
      <c r="B87" s="47">
        <v>511</v>
      </c>
      <c r="C87" s="19" t="str">
        <f>VLOOKUP(B87,'[1]LISTADO ATM'!$A$2:$B$822,2,0)</f>
        <v xml:space="preserve">ATM UNP Río San Juan (Nagua) </v>
      </c>
      <c r="D87" s="25" t="s">
        <v>22</v>
      </c>
      <c r="E87" s="35">
        <v>3335973238</v>
      </c>
    </row>
    <row r="88" spans="1:5" ht="18" x14ac:dyDescent="0.25">
      <c r="A88" s="15" t="str">
        <f>VLOOKUP(B88,'[1]LISTADO ATM'!$A$2:$C$822,3,0)</f>
        <v>NORTE</v>
      </c>
      <c r="B88" s="47">
        <v>857</v>
      </c>
      <c r="C88" s="19" t="str">
        <f>VLOOKUP(B88,'[1]LISTADO ATM'!$A$2:$B$822,2,0)</f>
        <v xml:space="preserve">ATM Oficina Los Alamos </v>
      </c>
      <c r="D88" s="25" t="s">
        <v>22</v>
      </c>
      <c r="E88" s="35">
        <v>3335973240</v>
      </c>
    </row>
    <row r="89" spans="1:5" ht="18" x14ac:dyDescent="0.25">
      <c r="A89" s="15" t="str">
        <f>VLOOKUP(B89,'[1]LISTADO ATM'!$A$2:$C$822,3,0)</f>
        <v>DISTRITO NACIONAL</v>
      </c>
      <c r="B89" s="24">
        <v>24</v>
      </c>
      <c r="C89" s="19" t="str">
        <f>VLOOKUP(B89,'[1]LISTADO ATM'!$A$2:$B$822,2,0)</f>
        <v xml:space="preserve">ATM Oficina Eusebio Manzueta </v>
      </c>
      <c r="D89" s="25" t="s">
        <v>22</v>
      </c>
      <c r="E89" s="35">
        <v>3335973090</v>
      </c>
    </row>
    <row r="90" spans="1:5" ht="18" x14ac:dyDescent="0.25">
      <c r="A90" s="15" t="str">
        <f>VLOOKUP(B90,'[1]LISTADO ATM'!$A$2:$C$822,3,0)</f>
        <v>DISTRITO NACIONAL</v>
      </c>
      <c r="B90" s="42">
        <v>2</v>
      </c>
      <c r="C90" s="19" t="str">
        <f>VLOOKUP(B90,'[1]LISTADO ATM'!$A$2:$B$822,2,0)</f>
        <v>ATM Autoservicio Padre Castellano</v>
      </c>
      <c r="D90" s="39" t="s">
        <v>25</v>
      </c>
      <c r="E90" s="35">
        <v>3335973111</v>
      </c>
    </row>
    <row r="91" spans="1:5" ht="18" x14ac:dyDescent="0.25">
      <c r="A91" s="15" t="str">
        <f>VLOOKUP(B91,'[1]LISTADO ATM'!$A$2:$C$822,3,0)</f>
        <v>NORTE</v>
      </c>
      <c r="B91" s="40">
        <v>52</v>
      </c>
      <c r="C91" s="19" t="str">
        <f>VLOOKUP(B91,'[1]LISTADO ATM'!$A$2:$B$822,2,0)</f>
        <v xml:space="preserve">ATM Oficina Jarabacoa </v>
      </c>
      <c r="D91" s="39" t="s">
        <v>25</v>
      </c>
      <c r="E91" s="35" t="s">
        <v>27</v>
      </c>
    </row>
    <row r="92" spans="1:5" ht="18" x14ac:dyDescent="0.25">
      <c r="A92" s="18" t="str">
        <f>VLOOKUP(B92,'[1]LISTADO ATM'!$A$2:$C$822,3,0)</f>
        <v>DISTRITO NACIONAL</v>
      </c>
      <c r="B92" s="42">
        <v>979</v>
      </c>
      <c r="C92" s="19" t="str">
        <f>VLOOKUP(B92,'[1]LISTADO ATM'!$A$2:$B$822,2,0)</f>
        <v xml:space="preserve">ATM Oficina Luperón I </v>
      </c>
      <c r="D92" s="25" t="s">
        <v>22</v>
      </c>
      <c r="E92" s="19">
        <v>3335973157</v>
      </c>
    </row>
    <row r="93" spans="1:5" ht="18.75" thickBot="1" x14ac:dyDescent="0.3">
      <c r="A93" s="15" t="str">
        <f>VLOOKUP(B93,'[1]LISTADO ATM'!$A$2:$C$822,3,0)</f>
        <v>ESTE</v>
      </c>
      <c r="B93" s="41">
        <v>158</v>
      </c>
      <c r="C93" s="19" t="str">
        <f>VLOOKUP(B93,'[1]LISTADO ATM'!$A$2:$B$822,2,0)</f>
        <v xml:space="preserve">ATM Oficina Romana Norte </v>
      </c>
      <c r="D93" s="39" t="s">
        <v>25</v>
      </c>
      <c r="E93" s="35">
        <v>3335973214</v>
      </c>
    </row>
    <row r="94" spans="1:5" ht="18.75" thickBot="1" x14ac:dyDescent="0.3">
      <c r="A94" s="20" t="s">
        <v>11</v>
      </c>
      <c r="B94" s="48">
        <f>COUNT(B86:B93)</f>
        <v>8</v>
      </c>
      <c r="C94" s="12"/>
      <c r="D94" s="12"/>
      <c r="E94" s="12"/>
    </row>
    <row r="95" spans="1:5" ht="15.75" thickBot="1" x14ac:dyDescent="0.3">
      <c r="B95" s="27"/>
      <c r="E95" s="5"/>
    </row>
    <row r="96" spans="1:5" ht="18.75" thickBot="1" x14ac:dyDescent="0.3">
      <c r="A96" s="57" t="s">
        <v>12</v>
      </c>
      <c r="B96" s="58"/>
      <c r="C96" t="s">
        <v>16</v>
      </c>
      <c r="D96" s="5"/>
      <c r="E96" s="5"/>
    </row>
    <row r="97" spans="1:5" ht="18.75" thickBot="1" x14ac:dyDescent="0.3">
      <c r="A97" s="22">
        <f>+B62+B82+B94</f>
        <v>54</v>
      </c>
      <c r="B97" s="28"/>
    </row>
    <row r="98" spans="1:5" ht="15.75" thickBot="1" x14ac:dyDescent="0.3">
      <c r="B98" s="27"/>
      <c r="E98" s="5"/>
    </row>
    <row r="99" spans="1:5" ht="18.75" thickBot="1" x14ac:dyDescent="0.3">
      <c r="A99" s="52" t="s">
        <v>14</v>
      </c>
      <c r="B99" s="53"/>
      <c r="C99" s="53"/>
      <c r="D99" s="53"/>
      <c r="E99" s="54"/>
    </row>
    <row r="100" spans="1:5" ht="18" x14ac:dyDescent="0.25">
      <c r="A100" s="6" t="s">
        <v>5</v>
      </c>
      <c r="B100" s="10" t="s">
        <v>6</v>
      </c>
      <c r="C100" s="4" t="s">
        <v>7</v>
      </c>
      <c r="D100" s="55" t="s">
        <v>8</v>
      </c>
      <c r="E100" s="56"/>
    </row>
    <row r="101" spans="1:5" ht="18" x14ac:dyDescent="0.25">
      <c r="A101" s="18" t="str">
        <f>VLOOKUP(B101,'[1]LISTADO ATM'!$A$2:$C$822,3,0)</f>
        <v>DISTRITO NACIONAL</v>
      </c>
      <c r="B101" s="40">
        <v>826</v>
      </c>
      <c r="C101" s="18" t="str">
        <f>VLOOKUP(B101,'[1]LISTADO ATM'!$A$2:$B$822,2,0)</f>
        <v xml:space="preserve">ATM Oficina Diamond Plaza II </v>
      </c>
      <c r="D101" s="73" t="s">
        <v>20</v>
      </c>
      <c r="E101" s="73"/>
    </row>
    <row r="102" spans="1:5" ht="18" x14ac:dyDescent="0.25">
      <c r="A102" s="18" t="str">
        <f>VLOOKUP(B102,'[1]LISTADO ATM'!$A$2:$C$822,3,0)</f>
        <v>DISTRITO NACIONAL</v>
      </c>
      <c r="B102" s="43">
        <v>821</v>
      </c>
      <c r="C102" s="18" t="str">
        <f>VLOOKUP(B102,'[1]LISTADO ATM'!$A$2:$B$822,2,0)</f>
        <v xml:space="preserve">ATM S/M Bravo Churchill </v>
      </c>
      <c r="D102" s="71" t="s">
        <v>23</v>
      </c>
      <c r="E102" s="72"/>
    </row>
    <row r="103" spans="1:5" ht="18" x14ac:dyDescent="0.25">
      <c r="A103" s="18" t="str">
        <f>VLOOKUP(B103,'[1]LISTADO ATM'!$A$2:$C$822,3,0)</f>
        <v>DISTRITO NACIONAL</v>
      </c>
      <c r="B103" s="43">
        <v>169</v>
      </c>
      <c r="C103" s="18" t="str">
        <f>VLOOKUP(B103,'[1]LISTADO ATM'!$A$2:$B$822,2,0)</f>
        <v xml:space="preserve">ATM Oficina Caonabo </v>
      </c>
      <c r="D103" s="73" t="s">
        <v>20</v>
      </c>
      <c r="E103" s="73"/>
    </row>
    <row r="104" spans="1:5" ht="18" x14ac:dyDescent="0.25">
      <c r="A104" s="18" t="str">
        <f>VLOOKUP(B104,'[1]LISTADO ATM'!$A$2:$C$822,3,0)</f>
        <v>DISTRITO NACIONAL</v>
      </c>
      <c r="B104" s="43">
        <v>438</v>
      </c>
      <c r="C104" s="18" t="str">
        <f>VLOOKUP(B104,'[1]LISTADO ATM'!$A$2:$B$822,2,0)</f>
        <v xml:space="preserve">ATM Autobanco Torre IV </v>
      </c>
      <c r="D104" s="71" t="s">
        <v>23</v>
      </c>
      <c r="E104" s="72"/>
    </row>
    <row r="105" spans="1:5" ht="18" x14ac:dyDescent="0.25">
      <c r="A105" s="18" t="str">
        <f>VLOOKUP(B105,'[1]LISTADO ATM'!$A$2:$C$822,3,0)</f>
        <v>NORTE</v>
      </c>
      <c r="B105" s="43">
        <v>283</v>
      </c>
      <c r="C105" s="18" t="str">
        <f>VLOOKUP(B105,'[1]LISTADO ATM'!$A$2:$B$822,2,0)</f>
        <v xml:space="preserve">ATM Oficina Nibaje </v>
      </c>
      <c r="D105" s="73" t="s">
        <v>20</v>
      </c>
      <c r="E105" s="73"/>
    </row>
    <row r="106" spans="1:5" ht="18" x14ac:dyDescent="0.25">
      <c r="A106" s="18" t="str">
        <f>VLOOKUP(B106,'[1]LISTADO ATM'!$A$2:$C$822,3,0)</f>
        <v>SUR</v>
      </c>
      <c r="B106" s="45">
        <v>829</v>
      </c>
      <c r="C106" s="18" t="str">
        <f>VLOOKUP(B106,'[1]LISTADO ATM'!$A$2:$B$822,2,0)</f>
        <v xml:space="preserve">ATM UNP Multicentro Sirena Baní </v>
      </c>
      <c r="D106" s="73" t="s">
        <v>20</v>
      </c>
      <c r="E106" s="73"/>
    </row>
    <row r="107" spans="1:5" ht="18" x14ac:dyDescent="0.25">
      <c r="A107" s="18" t="str">
        <f>VLOOKUP(B107,'[1]LISTADO ATM'!$A$2:$C$822,3,0)</f>
        <v>NORTE</v>
      </c>
      <c r="B107" s="45">
        <v>882</v>
      </c>
      <c r="C107" s="18" t="str">
        <f>VLOOKUP(B107,'[1]LISTADO ATM'!$A$2:$B$822,2,0)</f>
        <v xml:space="preserve">ATM Oficina Moca II </v>
      </c>
      <c r="D107" s="71" t="s">
        <v>23</v>
      </c>
      <c r="E107" s="72"/>
    </row>
    <row r="108" spans="1:5" ht="18.75" thickBot="1" x14ac:dyDescent="0.3">
      <c r="A108" s="18" t="str">
        <f>VLOOKUP(B108,'[1]LISTADO ATM'!$A$2:$C$822,3,0)</f>
        <v>DISTRITO NACIONAL</v>
      </c>
      <c r="B108" s="45">
        <v>929</v>
      </c>
      <c r="C108" s="18" t="str">
        <f>VLOOKUP(B108,'[1]LISTADO ATM'!$A$2:$B$822,2,0)</f>
        <v>ATM Autoservicio Nacional El Conde</v>
      </c>
      <c r="D108" s="73" t="s">
        <v>20</v>
      </c>
      <c r="E108" s="73"/>
    </row>
    <row r="109" spans="1:5" ht="18.75" thickBot="1" x14ac:dyDescent="0.3">
      <c r="A109" s="20" t="s">
        <v>11</v>
      </c>
      <c r="B109" s="48">
        <f>COUNT(B101:B108)</f>
        <v>8</v>
      </c>
      <c r="C109" s="33"/>
      <c r="D109" s="33"/>
      <c r="E109" s="37"/>
    </row>
    <row r="110" spans="1:5" x14ac:dyDescent="0.25">
      <c r="E110" s="44"/>
    </row>
  </sheetData>
  <mergeCells count="20">
    <mergeCell ref="D106:E106"/>
    <mergeCell ref="D107:E107"/>
    <mergeCell ref="D108:E108"/>
    <mergeCell ref="D105:E105"/>
    <mergeCell ref="D104:E104"/>
    <mergeCell ref="A64:E64"/>
    <mergeCell ref="D102:E102"/>
    <mergeCell ref="D103:E103"/>
    <mergeCell ref="D101:E101"/>
    <mergeCell ref="A1:E1"/>
    <mergeCell ref="A2:E2"/>
    <mergeCell ref="A7:E7"/>
    <mergeCell ref="C23:E23"/>
    <mergeCell ref="A25:E25"/>
    <mergeCell ref="C28:E28"/>
    <mergeCell ref="A30:E30"/>
    <mergeCell ref="D100:E100"/>
    <mergeCell ref="A99:E99"/>
    <mergeCell ref="A96:B96"/>
    <mergeCell ref="A84:E84"/>
  </mergeCells>
  <phoneticPr fontId="10" type="noConversion"/>
  <conditionalFormatting sqref="E70">
    <cfRule type="duplicateValues" dxfId="137" priority="557"/>
  </conditionalFormatting>
  <conditionalFormatting sqref="E101">
    <cfRule type="duplicateValues" dxfId="136" priority="544"/>
  </conditionalFormatting>
  <conditionalFormatting sqref="E67">
    <cfRule type="duplicateValues" dxfId="135" priority="543"/>
  </conditionalFormatting>
  <conditionalFormatting sqref="E91">
    <cfRule type="duplicateValues" dxfId="134" priority="535"/>
  </conditionalFormatting>
  <conditionalFormatting sqref="B27">
    <cfRule type="duplicateValues" dxfId="133" priority="402"/>
  </conditionalFormatting>
  <conditionalFormatting sqref="B27">
    <cfRule type="duplicateValues" dxfId="132" priority="399"/>
  </conditionalFormatting>
  <conditionalFormatting sqref="B93">
    <cfRule type="duplicateValues" dxfId="131" priority="371"/>
  </conditionalFormatting>
  <conditionalFormatting sqref="B93">
    <cfRule type="duplicateValues" dxfId="130" priority="370"/>
  </conditionalFormatting>
  <conditionalFormatting sqref="B93">
    <cfRule type="duplicateValues" dxfId="129" priority="368"/>
    <cfRule type="duplicateValues" dxfId="128" priority="369"/>
  </conditionalFormatting>
  <conditionalFormatting sqref="B93">
    <cfRule type="duplicateValues" dxfId="127" priority="367"/>
  </conditionalFormatting>
  <conditionalFormatting sqref="E93">
    <cfRule type="duplicateValues" dxfId="126" priority="366"/>
  </conditionalFormatting>
  <conditionalFormatting sqref="E93">
    <cfRule type="duplicateValues" dxfId="125" priority="372"/>
  </conditionalFormatting>
  <conditionalFormatting sqref="B93">
    <cfRule type="duplicateValues" dxfId="124" priority="363"/>
    <cfRule type="duplicateValues" dxfId="123" priority="364"/>
    <cfRule type="duplicateValues" dxfId="122" priority="365"/>
  </conditionalFormatting>
  <conditionalFormatting sqref="E71">
    <cfRule type="duplicateValues" dxfId="121" priority="351"/>
  </conditionalFormatting>
  <conditionalFormatting sqref="E71">
    <cfRule type="duplicateValues" dxfId="120" priority="352"/>
  </conditionalFormatting>
  <conditionalFormatting sqref="E86">
    <cfRule type="duplicateValues" dxfId="119" priority="343"/>
  </conditionalFormatting>
  <conditionalFormatting sqref="E86">
    <cfRule type="duplicateValues" dxfId="118" priority="341"/>
  </conditionalFormatting>
  <conditionalFormatting sqref="E86">
    <cfRule type="duplicateValues" dxfId="117" priority="342"/>
  </conditionalFormatting>
  <conditionalFormatting sqref="E74">
    <cfRule type="duplicateValues" dxfId="116" priority="340"/>
  </conditionalFormatting>
  <conditionalFormatting sqref="E74">
    <cfRule type="duplicateValues" dxfId="115" priority="338"/>
  </conditionalFormatting>
  <conditionalFormatting sqref="E74">
    <cfRule type="duplicateValues" dxfId="114" priority="339"/>
  </conditionalFormatting>
  <conditionalFormatting sqref="E75">
    <cfRule type="duplicateValues" dxfId="113" priority="331"/>
  </conditionalFormatting>
  <conditionalFormatting sqref="E75">
    <cfRule type="duplicateValues" dxfId="112" priority="329"/>
  </conditionalFormatting>
  <conditionalFormatting sqref="E75">
    <cfRule type="duplicateValues" dxfId="111" priority="330"/>
  </conditionalFormatting>
  <conditionalFormatting sqref="E68">
    <cfRule type="duplicateValues" dxfId="110" priority="303"/>
  </conditionalFormatting>
  <conditionalFormatting sqref="E68">
    <cfRule type="duplicateValues" dxfId="109" priority="301"/>
  </conditionalFormatting>
  <conditionalFormatting sqref="E68">
    <cfRule type="duplicateValues" dxfId="108" priority="302"/>
  </conditionalFormatting>
  <conditionalFormatting sqref="E73">
    <cfRule type="duplicateValues" dxfId="107" priority="300"/>
  </conditionalFormatting>
  <conditionalFormatting sqref="E73">
    <cfRule type="duplicateValues" dxfId="106" priority="298"/>
  </conditionalFormatting>
  <conditionalFormatting sqref="E73">
    <cfRule type="duplicateValues" dxfId="105" priority="299"/>
  </conditionalFormatting>
  <conditionalFormatting sqref="E37:E38 E34">
    <cfRule type="duplicateValues" dxfId="104" priority="287"/>
  </conditionalFormatting>
  <conditionalFormatting sqref="E102">
    <cfRule type="duplicateValues" dxfId="103" priority="274"/>
  </conditionalFormatting>
  <conditionalFormatting sqref="E102">
    <cfRule type="duplicateValues" dxfId="102" priority="273"/>
  </conditionalFormatting>
  <conditionalFormatting sqref="E102">
    <cfRule type="duplicateValues" dxfId="101" priority="275"/>
  </conditionalFormatting>
  <conditionalFormatting sqref="E103">
    <cfRule type="duplicateValues" dxfId="100" priority="267"/>
  </conditionalFormatting>
  <conditionalFormatting sqref="E103">
    <cfRule type="duplicateValues" dxfId="99" priority="269"/>
  </conditionalFormatting>
  <conditionalFormatting sqref="E103">
    <cfRule type="duplicateValues" dxfId="98" priority="268"/>
  </conditionalFormatting>
  <conditionalFormatting sqref="E12">
    <cfRule type="duplicateValues" dxfId="97" priority="260"/>
  </conditionalFormatting>
  <conditionalFormatting sqref="E12">
    <cfRule type="duplicateValues" dxfId="96" priority="259"/>
  </conditionalFormatting>
  <conditionalFormatting sqref="E12">
    <cfRule type="duplicateValues" dxfId="95" priority="261"/>
  </conditionalFormatting>
  <conditionalFormatting sqref="E12">
    <cfRule type="duplicateValues" dxfId="94" priority="258"/>
  </conditionalFormatting>
  <conditionalFormatting sqref="E32">
    <cfRule type="duplicateValues" dxfId="93" priority="256"/>
  </conditionalFormatting>
  <conditionalFormatting sqref="E32">
    <cfRule type="duplicateValues" dxfId="92" priority="255"/>
  </conditionalFormatting>
  <conditionalFormatting sqref="E32">
    <cfRule type="duplicateValues" dxfId="91" priority="257"/>
  </conditionalFormatting>
  <conditionalFormatting sqref="E32">
    <cfRule type="duplicateValues" dxfId="90" priority="254"/>
  </conditionalFormatting>
  <conditionalFormatting sqref="E35">
    <cfRule type="duplicateValues" dxfId="89" priority="252"/>
  </conditionalFormatting>
  <conditionalFormatting sqref="E35">
    <cfRule type="duplicateValues" dxfId="88" priority="251"/>
  </conditionalFormatting>
  <conditionalFormatting sqref="E35">
    <cfRule type="duplicateValues" dxfId="87" priority="253"/>
  </conditionalFormatting>
  <conditionalFormatting sqref="E35">
    <cfRule type="duplicateValues" dxfId="86" priority="250"/>
  </conditionalFormatting>
  <conditionalFormatting sqref="E104">
    <cfRule type="duplicateValues" dxfId="85" priority="150"/>
  </conditionalFormatting>
  <conditionalFormatting sqref="E104">
    <cfRule type="duplicateValues" dxfId="84" priority="149"/>
  </conditionalFormatting>
  <conditionalFormatting sqref="E104">
    <cfRule type="duplicateValues" dxfId="83" priority="151"/>
  </conditionalFormatting>
  <conditionalFormatting sqref="E104">
    <cfRule type="duplicateValues" dxfId="82" priority="148"/>
  </conditionalFormatting>
  <conditionalFormatting sqref="E39:E50 E22 E33 E13:E20 E11">
    <cfRule type="duplicateValues" dxfId="81" priority="5159"/>
  </conditionalFormatting>
  <conditionalFormatting sqref="E39 E14 E33">
    <cfRule type="duplicateValues" dxfId="80" priority="5162"/>
  </conditionalFormatting>
  <conditionalFormatting sqref="E105">
    <cfRule type="duplicateValues" dxfId="79" priority="53"/>
  </conditionalFormatting>
  <conditionalFormatting sqref="E105">
    <cfRule type="duplicateValues" dxfId="78" priority="52"/>
  </conditionalFormatting>
  <conditionalFormatting sqref="E106">
    <cfRule type="duplicateValues" dxfId="77" priority="39"/>
  </conditionalFormatting>
  <conditionalFormatting sqref="E106">
    <cfRule type="duplicateValues" dxfId="76" priority="38"/>
  </conditionalFormatting>
  <conditionalFormatting sqref="E107">
    <cfRule type="duplicateValues" dxfId="75" priority="36"/>
  </conditionalFormatting>
  <conditionalFormatting sqref="E107">
    <cfRule type="duplicateValues" dxfId="74" priority="35"/>
  </conditionalFormatting>
  <conditionalFormatting sqref="E107">
    <cfRule type="duplicateValues" dxfId="73" priority="37"/>
  </conditionalFormatting>
  <conditionalFormatting sqref="E107">
    <cfRule type="duplicateValues" dxfId="72" priority="34"/>
  </conditionalFormatting>
  <conditionalFormatting sqref="E108">
    <cfRule type="duplicateValues" dxfId="71" priority="29"/>
  </conditionalFormatting>
  <conditionalFormatting sqref="E108">
    <cfRule type="duplicateValues" dxfId="70" priority="28"/>
  </conditionalFormatting>
  <conditionalFormatting sqref="B9">
    <cfRule type="duplicateValues" dxfId="69" priority="5504"/>
  </conditionalFormatting>
  <conditionalFormatting sqref="B27">
    <cfRule type="duplicateValues" dxfId="68" priority="5505"/>
  </conditionalFormatting>
  <conditionalFormatting sqref="B27">
    <cfRule type="duplicateValues" dxfId="67" priority="5506"/>
    <cfRule type="duplicateValues" dxfId="66" priority="5507"/>
  </conditionalFormatting>
  <conditionalFormatting sqref="E81 E76:E77">
    <cfRule type="duplicateValues" dxfId="65" priority="5554"/>
  </conditionalFormatting>
  <conditionalFormatting sqref="B110:B1048576 B63:B64 B1:B7 B24:B25 B83:B84 B29:B30 B86:B92 B95:B108 B66:B81 B32:B61 B10:B22">
    <cfRule type="duplicateValues" dxfId="64" priority="5555"/>
  </conditionalFormatting>
  <conditionalFormatting sqref="B110:B1048576 B63:B64 B24:B25 B1:B7 B83:B84 B29:B30 B86:B92 B95:B108 B66:B81 B32:B61 B10:B22">
    <cfRule type="duplicateValues" dxfId="63" priority="5567"/>
  </conditionalFormatting>
  <conditionalFormatting sqref="B110:B1048576 B63:B64 B1:B7 B83:B84 B29:B30 B24:B25 B86:B92 B95:B108 B66:B81 B32:B61 B9:B22">
    <cfRule type="duplicateValues" dxfId="62" priority="5579"/>
    <cfRule type="duplicateValues" dxfId="61" priority="5580"/>
  </conditionalFormatting>
  <conditionalFormatting sqref="B110:B1048576 B95:B108 B1:B7 B29:B30 B86:B92 B66:B81 B32:B61 B83:B84 B63:B64 B24:B25 B9:B22">
    <cfRule type="duplicateValues" dxfId="60" priority="5616"/>
  </conditionalFormatting>
  <conditionalFormatting sqref="B110:B1048576 B95:B108 B1:B7 B27 B86:B92 B66:B81 B32:B61 B83:B84 B63:B64 B29:B30 B24:B25 B9:B22">
    <cfRule type="duplicateValues" dxfId="59" priority="5625"/>
    <cfRule type="duplicateValues" dxfId="58" priority="5626"/>
    <cfRule type="duplicateValues" dxfId="57" priority="5627"/>
  </conditionalFormatting>
  <conditionalFormatting sqref="B110:B1048576 B86:B93 B1:B7 B27 B66:B81 B32:B61 B95:B108 B83:B84 B63:B64 B29:B30 B24:B25 B9:B22">
    <cfRule type="duplicateValues" dxfId="56" priority="5652"/>
    <cfRule type="duplicateValues" dxfId="55" priority="5653"/>
    <cfRule type="duplicateValues" dxfId="54" priority="5654"/>
  </conditionalFormatting>
  <conditionalFormatting sqref="E109 E82:E84 E62:E64 E69:E72 E1:E7 E36 E89:E101 E23:E25 E9 E27:E30 E66:E67 E111:E1048576">
    <cfRule type="duplicateValues" dxfId="53" priority="5676"/>
  </conditionalFormatting>
  <conditionalFormatting sqref="E109 E36 E62:E64 E72 E69:E70 E82:E84 E89:E92 E1:E7 E94:E101 E23:E25 E9 E27:E30 E66:E67 E111:E1048576">
    <cfRule type="duplicateValues" dxfId="52" priority="5688"/>
  </conditionalFormatting>
  <conditionalFormatting sqref="E109 E72 E62:E64 E36 E69 E82:E84 E89:E90 E92 E1:E7 E94:E100 E23:E25 E9 E27:E30 E66 E111:E1048576">
    <cfRule type="duplicateValues" dxfId="51" priority="5702"/>
  </conditionalFormatting>
  <conditionalFormatting sqref="B110:B1048576 B86:B93 B1:B7 B27 B66:B81 B32:B61 B95:B108 B83:B84 B63:B64 B29:B30 B24:B25 B9:B22">
    <cfRule type="duplicateValues" dxfId="50" priority="5717"/>
    <cfRule type="duplicateValues" dxfId="49" priority="5718"/>
  </conditionalFormatting>
  <conditionalFormatting sqref="E87:E88">
    <cfRule type="duplicateValues" dxfId="48" priority="13"/>
  </conditionalFormatting>
  <conditionalFormatting sqref="E87:E88">
    <cfRule type="duplicateValues" dxfId="47" priority="11"/>
  </conditionalFormatting>
  <conditionalFormatting sqref="E87:E88">
    <cfRule type="duplicateValues" dxfId="46" priority="12"/>
  </conditionalFormatting>
  <conditionalFormatting sqref="E87:E88">
    <cfRule type="duplicateValues" dxfId="45" priority="14"/>
  </conditionalFormatting>
  <conditionalFormatting sqref="E78">
    <cfRule type="duplicateValues" dxfId="44" priority="10"/>
  </conditionalFormatting>
  <conditionalFormatting sqref="E58:E59">
    <cfRule type="duplicateValues" dxfId="43" priority="5"/>
  </conditionalFormatting>
  <conditionalFormatting sqref="E58:E59">
    <cfRule type="duplicateValues" dxfId="42" priority="6"/>
  </conditionalFormatting>
  <conditionalFormatting sqref="E60:E61 E51:E56 E10 E21">
    <cfRule type="duplicateValues" dxfId="41" priority="5917"/>
  </conditionalFormatting>
  <conditionalFormatting sqref="E78">
    <cfRule type="duplicateValues" dxfId="40" priority="6113"/>
  </conditionalFormatting>
  <conditionalFormatting sqref="E79:E80">
    <cfRule type="duplicateValues" dxfId="39" priority="3"/>
  </conditionalFormatting>
  <conditionalFormatting sqref="E79:E80">
    <cfRule type="duplicateValues" dxfId="38" priority="4"/>
  </conditionalFormatting>
  <conditionalFormatting sqref="E109:E1048576 E33:E34 E1:E7 E27:E30 E66:E77 E86 E36:E50 E13:E20 E11 E81:E84 E62:E64 E22:E25 E9 E89:E103">
    <cfRule type="duplicateValues" dxfId="37" priority="6164"/>
  </conditionalFormatting>
  <conditionalFormatting sqref="B10:B22">
    <cfRule type="duplicateValues" dxfId="36" priority="2"/>
  </conditionalFormatting>
  <conditionalFormatting sqref="E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33.75" thickBot="1" x14ac:dyDescent="0.3">
      <c r="B2" s="47">
        <v>932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932 908 490 672 655 405 416 432 486 547 548 736 676 572 407 911                                                    </v>
      </c>
    </row>
    <row r="3" spans="2:5" ht="18.75" thickBot="1" x14ac:dyDescent="0.3">
      <c r="B3" s="47">
        <v>908</v>
      </c>
      <c r="C3" s="36" t="s">
        <v>16</v>
      </c>
    </row>
    <row r="4" spans="2:5" ht="18.75" thickBot="1" x14ac:dyDescent="0.3">
      <c r="B4" s="47">
        <v>490</v>
      </c>
      <c r="C4" s="36" t="s">
        <v>16</v>
      </c>
    </row>
    <row r="5" spans="2:5" ht="18.75" thickBot="1" x14ac:dyDescent="0.3">
      <c r="B5" s="47">
        <v>672</v>
      </c>
      <c r="C5" s="36" t="s">
        <v>16</v>
      </c>
    </row>
    <row r="6" spans="2:5" ht="18.75" thickBot="1" x14ac:dyDescent="0.3">
      <c r="B6" s="47">
        <v>655</v>
      </c>
      <c r="C6" s="36" t="s">
        <v>16</v>
      </c>
    </row>
    <row r="7" spans="2:5" ht="18.75" thickBot="1" x14ac:dyDescent="0.3">
      <c r="B7" s="47">
        <v>405</v>
      </c>
      <c r="C7" s="36" t="s">
        <v>16</v>
      </c>
    </row>
    <row r="8" spans="2:5" ht="18.75" thickBot="1" x14ac:dyDescent="0.3">
      <c r="B8" s="47">
        <v>416</v>
      </c>
      <c r="C8" s="36" t="s">
        <v>16</v>
      </c>
    </row>
    <row r="9" spans="2:5" ht="18.75" thickBot="1" x14ac:dyDescent="0.3">
      <c r="B9" s="47">
        <v>432</v>
      </c>
      <c r="C9" s="36" t="s">
        <v>16</v>
      </c>
    </row>
    <row r="10" spans="2:5" ht="18.75" thickBot="1" x14ac:dyDescent="0.3">
      <c r="B10" s="47">
        <v>486</v>
      </c>
      <c r="C10" s="36" t="s">
        <v>16</v>
      </c>
    </row>
    <row r="11" spans="2:5" ht="18.75" thickBot="1" x14ac:dyDescent="0.3">
      <c r="B11" s="47">
        <v>547</v>
      </c>
      <c r="C11" s="36" t="s">
        <v>16</v>
      </c>
    </row>
    <row r="12" spans="2:5" ht="18.75" thickBot="1" x14ac:dyDescent="0.3">
      <c r="B12" s="47">
        <v>548</v>
      </c>
      <c r="C12" s="36" t="s">
        <v>16</v>
      </c>
    </row>
    <row r="13" spans="2:5" ht="18.75" thickBot="1" x14ac:dyDescent="0.3">
      <c r="B13" s="47">
        <v>736</v>
      </c>
      <c r="C13" s="36" t="s">
        <v>16</v>
      </c>
    </row>
    <row r="14" spans="2:5" ht="18.75" thickBot="1" x14ac:dyDescent="0.3">
      <c r="B14" s="47">
        <v>676</v>
      </c>
      <c r="C14" s="36" t="s">
        <v>16</v>
      </c>
    </row>
    <row r="15" spans="2:5" ht="18.75" thickBot="1" x14ac:dyDescent="0.3">
      <c r="B15" s="47">
        <v>572</v>
      </c>
      <c r="C15" s="36" t="s">
        <v>16</v>
      </c>
    </row>
    <row r="16" spans="2:5" ht="18.75" thickBot="1" x14ac:dyDescent="0.3">
      <c r="B16" s="47">
        <v>407</v>
      </c>
      <c r="C16" s="36" t="s">
        <v>16</v>
      </c>
    </row>
    <row r="17" spans="2:3" ht="18.75" thickBot="1" x14ac:dyDescent="0.3">
      <c r="B17" s="47">
        <v>911</v>
      </c>
      <c r="C17" s="36" t="s">
        <v>16</v>
      </c>
    </row>
    <row r="18" spans="2:3" ht="18.75" thickBot="1" x14ac:dyDescent="0.3">
      <c r="B18" s="25"/>
      <c r="C18" s="36" t="s">
        <v>16</v>
      </c>
    </row>
    <row r="19" spans="2:3" ht="18.75" thickBot="1" x14ac:dyDescent="0.3">
      <c r="B19" s="25"/>
      <c r="C19" s="36" t="s">
        <v>16</v>
      </c>
    </row>
    <row r="20" spans="2:3" ht="18.75" thickBot="1" x14ac:dyDescent="0.3">
      <c r="B20" s="25"/>
      <c r="C20" s="36" t="s">
        <v>16</v>
      </c>
    </row>
    <row r="21" spans="2:3" ht="18.75" thickBot="1" x14ac:dyDescent="0.3">
      <c r="B21" s="25"/>
      <c r="C21" s="36" t="s">
        <v>16</v>
      </c>
    </row>
    <row r="22" spans="2:3" ht="18.75" thickBot="1" x14ac:dyDescent="0.3">
      <c r="B22" s="25"/>
      <c r="C22" s="36" t="s">
        <v>16</v>
      </c>
    </row>
    <row r="23" spans="2:3" ht="18.75" thickBot="1" x14ac:dyDescent="0.3">
      <c r="B23" s="47"/>
      <c r="C23" s="36" t="s">
        <v>16</v>
      </c>
    </row>
    <row r="24" spans="2:3" ht="18.75" thickBot="1" x14ac:dyDescent="0.3">
      <c r="B24" s="47"/>
      <c r="C24" s="36" t="s">
        <v>16</v>
      </c>
    </row>
    <row r="25" spans="2:3" ht="18.75" thickBot="1" x14ac:dyDescent="0.3">
      <c r="B25" s="47"/>
      <c r="C25" s="36" t="s">
        <v>16</v>
      </c>
    </row>
    <row r="26" spans="2:3" ht="18.75" thickBot="1" x14ac:dyDescent="0.3">
      <c r="B26" s="47"/>
      <c r="C26" s="36" t="s">
        <v>16</v>
      </c>
    </row>
    <row r="27" spans="2:3" ht="18.75" thickBot="1" x14ac:dyDescent="0.3">
      <c r="B27" s="47"/>
      <c r="C27" s="36" t="s">
        <v>16</v>
      </c>
    </row>
    <row r="28" spans="2:3" ht="18.75" thickBot="1" x14ac:dyDescent="0.3">
      <c r="B28" s="47"/>
      <c r="C28" s="36" t="s">
        <v>16</v>
      </c>
    </row>
    <row r="29" spans="2:3" ht="18.75" thickBot="1" x14ac:dyDescent="0.3">
      <c r="B29" s="47"/>
      <c r="C29" s="36" t="s">
        <v>16</v>
      </c>
    </row>
    <row r="30" spans="2:3" ht="18.75" thickBot="1" x14ac:dyDescent="0.3">
      <c r="B30" s="47"/>
      <c r="C30" s="36" t="s">
        <v>16</v>
      </c>
    </row>
    <row r="31" spans="2:3" ht="18.75" thickBot="1" x14ac:dyDescent="0.3">
      <c r="B31" s="47"/>
      <c r="C31" s="36" t="s">
        <v>16</v>
      </c>
    </row>
    <row r="32" spans="2:3" ht="18.75" thickBot="1" x14ac:dyDescent="0.3">
      <c r="B32" s="47"/>
      <c r="C32" s="36" t="s">
        <v>16</v>
      </c>
    </row>
    <row r="33" spans="2:3" ht="18.75" thickBot="1" x14ac:dyDescent="0.3">
      <c r="B33" s="47"/>
      <c r="C33" s="36" t="s">
        <v>16</v>
      </c>
    </row>
    <row r="34" spans="2:3" ht="18.75" thickBot="1" x14ac:dyDescent="0.3">
      <c r="B34" s="47"/>
      <c r="C34" s="36" t="s">
        <v>16</v>
      </c>
    </row>
    <row r="35" spans="2:3" ht="18.75" thickBot="1" x14ac:dyDescent="0.3">
      <c r="B35" s="47"/>
      <c r="C35" s="36" t="s">
        <v>16</v>
      </c>
    </row>
    <row r="36" spans="2:3" ht="18.75" thickBot="1" x14ac:dyDescent="0.3">
      <c r="B36" s="47"/>
      <c r="C36" s="36" t="s">
        <v>16</v>
      </c>
    </row>
    <row r="37" spans="2:3" ht="18.75" thickBot="1" x14ac:dyDescent="0.3">
      <c r="B37" s="47"/>
      <c r="C37" s="36" t="s">
        <v>16</v>
      </c>
    </row>
    <row r="38" spans="2:3" ht="18.75" thickBot="1" x14ac:dyDescent="0.3">
      <c r="B38" s="47"/>
      <c r="C38" s="36" t="s">
        <v>16</v>
      </c>
    </row>
    <row r="39" spans="2:3" ht="18.75" thickBot="1" x14ac:dyDescent="0.3">
      <c r="B39" s="47"/>
      <c r="C39" s="36" t="s">
        <v>16</v>
      </c>
    </row>
    <row r="40" spans="2:3" ht="18.75" thickBot="1" x14ac:dyDescent="0.3">
      <c r="B40" s="47"/>
      <c r="C40" s="36" t="s">
        <v>16</v>
      </c>
    </row>
    <row r="41" spans="2:3" ht="18.75" thickBot="1" x14ac:dyDescent="0.3">
      <c r="B41" s="47"/>
      <c r="C41" s="36" t="s">
        <v>16</v>
      </c>
    </row>
    <row r="42" spans="2:3" ht="18.75" thickBot="1" x14ac:dyDescent="0.3">
      <c r="B42" s="47"/>
      <c r="C42" s="36" t="s">
        <v>16</v>
      </c>
    </row>
    <row r="43" spans="2:3" ht="18.75" thickBot="1" x14ac:dyDescent="0.3">
      <c r="B43" s="47"/>
      <c r="C43" s="36" t="s">
        <v>16</v>
      </c>
    </row>
    <row r="44" spans="2:3" ht="18.75" thickBot="1" x14ac:dyDescent="0.3">
      <c r="B44" s="25"/>
      <c r="C44" s="36" t="s">
        <v>16</v>
      </c>
    </row>
    <row r="45" spans="2:3" ht="18.75" thickBot="1" x14ac:dyDescent="0.3">
      <c r="B45" s="25"/>
      <c r="C45" s="36" t="s">
        <v>16</v>
      </c>
    </row>
    <row r="46" spans="2:3" ht="18.75" thickBot="1" x14ac:dyDescent="0.3">
      <c r="B46" s="25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35" priority="2740"/>
  </conditionalFormatting>
  <conditionalFormatting sqref="B61:B65">
    <cfRule type="duplicateValues" dxfId="34" priority="281"/>
  </conditionalFormatting>
  <conditionalFormatting sqref="B49:B65">
    <cfRule type="duplicateValues" dxfId="33" priority="278"/>
    <cfRule type="duplicateValues" dxfId="32" priority="279"/>
    <cfRule type="duplicateValues" dxfId="31" priority="280"/>
  </conditionalFormatting>
  <conditionalFormatting sqref="B49:B60">
    <cfRule type="duplicateValues" dxfId="30" priority="282"/>
  </conditionalFormatting>
  <conditionalFormatting sqref="B44:B48">
    <cfRule type="duplicateValues" dxfId="29" priority="233"/>
    <cfRule type="duplicateValues" dxfId="28" priority="234"/>
  </conditionalFormatting>
  <conditionalFormatting sqref="B44:B48">
    <cfRule type="duplicateValues" dxfId="27" priority="235"/>
  </conditionalFormatting>
  <conditionalFormatting sqref="B18:B43">
    <cfRule type="duplicateValues" dxfId="26" priority="14"/>
  </conditionalFormatting>
  <conditionalFormatting sqref="B18:B43">
    <cfRule type="duplicateValues" dxfId="25" priority="15"/>
  </conditionalFormatting>
  <conditionalFormatting sqref="B18:B43">
    <cfRule type="duplicateValues" dxfId="24" priority="16"/>
    <cfRule type="duplicateValues" dxfId="23" priority="17"/>
  </conditionalFormatting>
  <conditionalFormatting sqref="B18:B43">
    <cfRule type="duplicateValues" dxfId="22" priority="18"/>
  </conditionalFormatting>
  <conditionalFormatting sqref="B18:B43">
    <cfRule type="duplicateValues" dxfId="21" priority="19"/>
    <cfRule type="duplicateValues" dxfId="20" priority="20"/>
    <cfRule type="duplicateValues" dxfId="19" priority="21"/>
  </conditionalFormatting>
  <conditionalFormatting sqref="B18:B43">
    <cfRule type="duplicateValues" dxfId="18" priority="22"/>
    <cfRule type="duplicateValues" dxfId="17" priority="23"/>
    <cfRule type="duplicateValues" dxfId="16" priority="24"/>
  </conditionalFormatting>
  <conditionalFormatting sqref="B18:B43">
    <cfRule type="duplicateValues" dxfId="15" priority="25"/>
    <cfRule type="duplicateValues" dxfId="14" priority="26"/>
  </conditionalFormatting>
  <conditionalFormatting sqref="B2:B17">
    <cfRule type="duplicateValues" dxfId="13" priority="1"/>
  </conditionalFormatting>
  <conditionalFormatting sqref="B2:B17">
    <cfRule type="duplicateValues" dxfId="12" priority="2"/>
  </conditionalFormatting>
  <conditionalFormatting sqref="B2:B17">
    <cfRule type="duplicateValues" dxfId="11" priority="3"/>
    <cfRule type="duplicateValues" dxfId="10" priority="4"/>
  </conditionalFormatting>
  <conditionalFormatting sqref="B2:B17">
    <cfRule type="duplicateValues" dxfId="9" priority="5"/>
  </conditionalFormatting>
  <conditionalFormatting sqref="B2:B17">
    <cfRule type="duplicateValues" dxfId="8" priority="6"/>
    <cfRule type="duplicateValues" dxfId="7" priority="7"/>
    <cfRule type="duplicateValues" dxfId="6" priority="8"/>
  </conditionalFormatting>
  <conditionalFormatting sqref="B2:B17">
    <cfRule type="duplicateValues" dxfId="5" priority="9"/>
    <cfRule type="duplicateValues" dxfId="4" priority="10"/>
    <cfRule type="duplicateValues" dxfId="3" priority="11"/>
  </conditionalFormatting>
  <conditionalFormatting sqref="B2:B17">
    <cfRule type="duplicateValues" dxfId="2" priority="12"/>
    <cfRule type="duplicateValues" dxfId="1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2021-07-31T15:17:42Z</dcterms:modified>
</cp:coreProperties>
</file>