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2\"/>
    </mc:Choice>
  </mc:AlternateContent>
  <bookViews>
    <workbookView xWindow="0" yWindow="0" windowWidth="24000" windowHeight="96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Efectivo!$A$78:$E$78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" l="1"/>
  <c r="C81" i="1"/>
  <c r="A81" i="1"/>
  <c r="C73" i="1"/>
  <c r="A73" i="1"/>
  <c r="B58" i="1"/>
  <c r="C57" i="1"/>
  <c r="A57" i="1"/>
  <c r="B104" i="1"/>
  <c r="C102" i="1"/>
  <c r="A102" i="1"/>
  <c r="C101" i="1"/>
  <c r="A101" i="1"/>
  <c r="C100" i="1"/>
  <c r="A100" i="1"/>
  <c r="C99" i="1"/>
  <c r="A99" i="1"/>
  <c r="C98" i="1"/>
  <c r="A98" i="1"/>
  <c r="C103" i="1"/>
  <c r="A103" i="1"/>
  <c r="C97" i="1"/>
  <c r="A97" i="1"/>
  <c r="B66" i="1" l="1"/>
  <c r="B75" i="1"/>
  <c r="C28" i="1"/>
  <c r="C29" i="1"/>
  <c r="C30" i="1"/>
  <c r="C31" i="1"/>
  <c r="C32" i="1"/>
  <c r="C33" i="1"/>
  <c r="C34" i="1"/>
  <c r="C35" i="1"/>
  <c r="C36" i="1"/>
  <c r="C37" i="1"/>
  <c r="C38" i="1"/>
  <c r="C21" i="1"/>
  <c r="C22" i="1"/>
  <c r="C23" i="1"/>
  <c r="C24" i="1"/>
  <c r="C25" i="1"/>
  <c r="C20" i="1"/>
  <c r="C26" i="1"/>
  <c r="C27" i="1"/>
  <c r="C65" i="1"/>
  <c r="A65" i="1"/>
  <c r="A74" i="1"/>
  <c r="A95" i="1"/>
  <c r="C95" i="1"/>
  <c r="B83" i="1"/>
  <c r="C56" i="1"/>
  <c r="A56" i="1"/>
  <c r="C18" i="1"/>
  <c r="C19" i="1"/>
  <c r="C15" i="1"/>
  <c r="C16" i="1"/>
  <c r="C17" i="1"/>
  <c r="C10" i="1"/>
  <c r="C11" i="1"/>
  <c r="C12" i="1"/>
  <c r="C13" i="1"/>
  <c r="C14" i="1"/>
  <c r="C64" i="1"/>
  <c r="A64" i="1"/>
  <c r="C71" i="1"/>
  <c r="C72" i="1"/>
  <c r="A71" i="1"/>
  <c r="A72" i="1"/>
  <c r="C9" i="1"/>
  <c r="C82" i="1"/>
  <c r="A82" i="1"/>
  <c r="C74" i="1"/>
  <c r="C55" i="1"/>
  <c r="A55" i="1"/>
  <c r="A86" i="1" l="1"/>
  <c r="C96" i="1"/>
  <c r="A96" i="1"/>
  <c r="C93" i="1"/>
  <c r="C94" i="1"/>
  <c r="A93" i="1"/>
  <c r="A94" i="1"/>
  <c r="C79" i="1"/>
  <c r="C80" i="1"/>
  <c r="A79" i="1"/>
  <c r="A80" i="1"/>
  <c r="C92" i="1" l="1"/>
  <c r="A92" i="1"/>
  <c r="C54" i="1" l="1"/>
  <c r="A54" i="1"/>
  <c r="F2" i="3" l="1"/>
  <c r="A91" i="1" l="1"/>
  <c r="C91" i="1"/>
  <c r="C63" i="1" l="1"/>
  <c r="A63" i="1"/>
  <c r="C90" i="1" l="1"/>
  <c r="A90" i="1"/>
  <c r="C70" i="1"/>
  <c r="A70" i="1"/>
  <c r="C62" i="1"/>
  <c r="A62" i="1"/>
</calcChain>
</file>

<file path=xl/sharedStrings.xml><?xml version="1.0" encoding="utf-8"?>
<sst xmlns="http://schemas.openxmlformats.org/spreadsheetml/2006/main" count="1058" uniqueCount="40">
  <si>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</si>
  <si>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</si>
  <si>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</si>
  <si>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</si>
  <si>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</si>
  <si>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</si>
  <si>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</si>
  <si>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</si>
  <si>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</si>
  <si>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</si>
  <si>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</si>
  <si>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</si>
  <si>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</si>
  <si>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</si>
  <si>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</si>
  <si>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</si>
  <si>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</si>
  <si>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</si>
  <si>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</si>
  <si>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</si>
  <si>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</si>
  <si>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</si>
  <si>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RECHAZO LLENA</t>
  </si>
  <si>
    <t>3 Gavetas Vacías</t>
  </si>
  <si>
    <t>2 Gavetas Vacías + 1 Fallando</t>
  </si>
  <si>
    <t>NORTE</t>
  </si>
  <si>
    <t xml:space="preserve">ATM Oficina Villa Tapia </t>
  </si>
  <si>
    <t xml:space="preserve">ATM Oficina Villa Vásquez (Montecristi) </t>
  </si>
  <si>
    <t xml:space="preserve">ATM Oficina Samaná </t>
  </si>
  <si>
    <t>ATM S/M Xtra (Santiago)</t>
  </si>
  <si>
    <t xml:space="preserve">ATM Oficina Nagua </t>
  </si>
  <si>
    <t xml:space="preserve">ATM UNP La Vega Oficina Regional Norcentral </t>
  </si>
  <si>
    <t xml:space="preserve">ATM Oficina Villa Altagracia </t>
  </si>
  <si>
    <t>ESTE</t>
  </si>
  <si>
    <t xml:space="preserve">ATM San Juan Shopping Center (Bávaro) </t>
  </si>
  <si>
    <t>ATM Oficina galeria 56 II (SFM)</t>
  </si>
  <si>
    <t>SUR</t>
  </si>
  <si>
    <t xml:space="preserve">ATM Oficina Azua II </t>
  </si>
  <si>
    <t xml:space="preserve">ATM UNP Las Carolinas (La Vega) </t>
  </si>
  <si>
    <t>3335908648 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</si>
</sst>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8" applyNumberFormat="0" applyAlignment="0" applyProtection="0"/>
    <xf numFmtId="0" fontId="21" fillId="16" borderId="29" applyNumberFormat="0" applyAlignment="0" applyProtection="0"/>
    <xf numFmtId="0" fontId="22" fillId="16" borderId="28" applyNumberFormat="0" applyAlignment="0" applyProtection="0"/>
    <xf numFmtId="0" fontId="23" fillId="0" borderId="30" applyNumberFormat="0" applyFill="0" applyAlignment="0" applyProtection="0"/>
    <xf numFmtId="0" fontId="24" fillId="17" borderId="31" applyNumberFormat="0" applyAlignment="0" applyProtection="0"/>
    <xf numFmtId="0" fontId="25" fillId="0" borderId="0" applyNumberFormat="0" applyFill="0" applyBorder="0" applyAlignment="0" applyProtection="0"/>
    <xf numFmtId="0" fontId="13" fillId="18" borderId="32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3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5" xfId="0" applyNumberFormat="1" applyFill="1" applyBorder="1"/>
    <xf numFmtId="49" fontId="0" fillId="46" borderId="34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zoomScaleNormal="100" workbookViewId="0">
      <selection activeCell="F40" sqref="F40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x14ac:dyDescent="0.25">
      <c r="A1" s="55" t="s">
        <v>1</v>
      </c>
      <c r="B1" s="56"/>
      <c r="C1" s="56"/>
      <c r="D1" s="56"/>
      <c r="E1" s="57"/>
    </row>
    <row r="2" spans="1:5" ht="25.5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44349.25</v>
      </c>
      <c r="C4" s="1"/>
      <c r="D4" s="1"/>
      <c r="E4" s="11"/>
    </row>
    <row r="5" spans="1:5" ht="18.75" thickBot="1" x14ac:dyDescent="0.3">
      <c r="A5" s="7" t="s">
        <v>3</v>
      </c>
      <c r="B5" s="9">
        <v>44349.708333333336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1" t="s">
        <v>4</v>
      </c>
      <c r="B7" s="62"/>
      <c r="C7" s="62"/>
      <c r="D7" s="62"/>
      <c r="E7" s="6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">
        <v>25</v>
      </c>
      <c r="B9" s="22">
        <v>24</v>
      </c>
      <c r="C9" s="35" t="str">
        <f>VLOOKUP(B9,'[1]LISTADO ATM'!$A$2:$B$822,2,0)</f>
        <v xml:space="preserve">ATM Oficina Eusebio Manzueta </v>
      </c>
      <c r="D9" s="16" t="s">
        <v>21</v>
      </c>
      <c r="E9" s="27">
        <v>3335905172</v>
      </c>
    </row>
    <row r="10" spans="1:5" ht="18" x14ac:dyDescent="0.25">
      <c r="A10" s="19" t="s">
        <v>25</v>
      </c>
      <c r="B10" s="22">
        <v>805</v>
      </c>
      <c r="C10" s="35" t="str">
        <f>VLOOKUP(B10,'[1]LISTADO ATM'!$A$2:$B$822,2,0)</f>
        <v xml:space="preserve">ATM Be Live Grand Marién (Puerto Plata) </v>
      </c>
      <c r="D10" s="16" t="s">
        <v>21</v>
      </c>
      <c r="E10" s="27">
        <v>3335905641</v>
      </c>
    </row>
    <row r="11" spans="1:5" ht="18" x14ac:dyDescent="0.25">
      <c r="A11" s="19" t="s">
        <v>25</v>
      </c>
      <c r="B11" s="22">
        <v>399</v>
      </c>
      <c r="C11" s="35" t="str">
        <f>VLOOKUP(B11,'[1]LISTADO ATM'!$A$2:$B$822,2,0)</f>
        <v xml:space="preserve">ATM Oficina La Romana II </v>
      </c>
      <c r="D11" s="16" t="s">
        <v>21</v>
      </c>
      <c r="E11" s="27">
        <v>3335906669</v>
      </c>
    </row>
    <row r="12" spans="1:5" ht="18" x14ac:dyDescent="0.25">
      <c r="A12" s="19" t="s">
        <v>25</v>
      </c>
      <c r="B12" s="22">
        <v>268</v>
      </c>
      <c r="C12" s="35" t="str">
        <f>VLOOKUP(B12,'[1]LISTADO ATM'!$A$2:$B$822,2,0)</f>
        <v xml:space="preserve">ATM Autobanco La Altagracia (Higuey) </v>
      </c>
      <c r="D12" s="16" t="s">
        <v>21</v>
      </c>
      <c r="E12" s="27">
        <v>3335907343</v>
      </c>
    </row>
    <row r="13" spans="1:5" ht="18" x14ac:dyDescent="0.25">
      <c r="A13" s="19" t="s">
        <v>25</v>
      </c>
      <c r="B13" s="22">
        <v>351</v>
      </c>
      <c r="C13" s="35" t="str">
        <f>VLOOKUP(B13,'[1]LISTADO ATM'!$A$2:$B$822,2,0)</f>
        <v xml:space="preserve">ATM S/M José Luís (Puerto Plata) </v>
      </c>
      <c r="D13" s="16" t="s">
        <v>21</v>
      </c>
      <c r="E13" s="27">
        <v>3335907344</v>
      </c>
    </row>
    <row r="14" spans="1:5" ht="18" x14ac:dyDescent="0.25">
      <c r="A14" s="19" t="s">
        <v>25</v>
      </c>
      <c r="B14" s="22">
        <v>963</v>
      </c>
      <c r="C14" s="35" t="str">
        <f>VLOOKUP(B14,'[1]LISTADO ATM'!$A$2:$B$822,2,0)</f>
        <v xml:space="preserve">ATM Multiplaza La Romana </v>
      </c>
      <c r="D14" s="16" t="s">
        <v>21</v>
      </c>
      <c r="E14" s="27">
        <v>3335907363</v>
      </c>
    </row>
    <row r="15" spans="1:5" ht="18" x14ac:dyDescent="0.25">
      <c r="A15" s="19" t="s">
        <v>25</v>
      </c>
      <c r="B15" s="22">
        <v>712</v>
      </c>
      <c r="C15" s="35" t="str">
        <f>VLOOKUP(B15,'[1]LISTADO ATM'!$A$2:$B$822,2,0)</f>
        <v xml:space="preserve">ATM Oficina Imbert </v>
      </c>
      <c r="D15" s="16" t="s">
        <v>21</v>
      </c>
      <c r="E15" s="27">
        <v>3335907838</v>
      </c>
    </row>
    <row r="16" spans="1:5" ht="18" x14ac:dyDescent="0.25">
      <c r="A16" s="19" t="s">
        <v>25</v>
      </c>
      <c r="B16" s="22">
        <v>911</v>
      </c>
      <c r="C16" s="35" t="str">
        <f>VLOOKUP(B16,'[1]LISTADO ATM'!$A$2:$B$822,2,0)</f>
        <v xml:space="preserve">ATM Oficina Venezuela II </v>
      </c>
      <c r="D16" s="16" t="s">
        <v>21</v>
      </c>
      <c r="E16" s="31">
        <v>3335905628</v>
      </c>
    </row>
    <row r="17" spans="1:5" ht="18" x14ac:dyDescent="0.25">
      <c r="A17" s="19" t="s">
        <v>25</v>
      </c>
      <c r="B17" s="22">
        <v>517</v>
      </c>
      <c r="C17" s="35" t="str">
        <f>VLOOKUP(B17,'[1]LISTADO ATM'!$A$2:$B$822,2,0)</f>
        <v xml:space="preserve">ATM Autobanco Oficina Sans Soucí </v>
      </c>
      <c r="D17" s="16" t="s">
        <v>21</v>
      </c>
      <c r="E17" s="31">
        <v>3335907304</v>
      </c>
    </row>
    <row r="18" spans="1:5" ht="18" x14ac:dyDescent="0.25">
      <c r="A18" s="19" t="s">
        <v>25</v>
      </c>
      <c r="B18" s="22">
        <v>291</v>
      </c>
      <c r="C18" s="35" t="str">
        <f>VLOOKUP(B18,'[1]LISTADO ATM'!$A$2:$B$822,2,0)</f>
        <v xml:space="preserve">ATM S/M Jumbo Las Colinas </v>
      </c>
      <c r="D18" s="16" t="s">
        <v>21</v>
      </c>
      <c r="E18" s="31">
        <v>3335907321</v>
      </c>
    </row>
    <row r="19" spans="1:5" ht="18" x14ac:dyDescent="0.25">
      <c r="A19" s="19" t="s">
        <v>25</v>
      </c>
      <c r="B19" s="22">
        <v>53</v>
      </c>
      <c r="C19" s="35" t="str">
        <f>VLOOKUP(B19,'[1]LISTADO ATM'!$A$2:$B$822,2,0)</f>
        <v xml:space="preserve">ATM Oficina Constanza </v>
      </c>
      <c r="D19" s="16" t="s">
        <v>21</v>
      </c>
      <c r="E19" s="25">
        <v>3335907743</v>
      </c>
    </row>
    <row r="20" spans="1:5" ht="18" x14ac:dyDescent="0.25">
      <c r="A20" s="19" t="s">
        <v>25</v>
      </c>
      <c r="B20" s="22">
        <v>733</v>
      </c>
      <c r="C20" s="35" t="str">
        <f>VLOOKUP(B20,'[1]LISTADO ATM'!$A$2:$B$822,2,0)</f>
        <v xml:space="preserve">ATM Zona Franca Perdenales </v>
      </c>
      <c r="D20" s="16" t="s">
        <v>21</v>
      </c>
      <c r="E20" s="27">
        <v>3335903589</v>
      </c>
    </row>
    <row r="21" spans="1:5" ht="18" x14ac:dyDescent="0.25">
      <c r="A21" s="19" t="s">
        <v>25</v>
      </c>
      <c r="B21" s="22">
        <v>311</v>
      </c>
      <c r="C21" s="35" t="str">
        <f>VLOOKUP(B21,'[1]LISTADO ATM'!$A$2:$B$822,2,0)</f>
        <v>ATM Plaza Eroski</v>
      </c>
      <c r="D21" s="16" t="s">
        <v>21</v>
      </c>
      <c r="E21" s="27">
        <v>3335906502</v>
      </c>
    </row>
    <row r="22" spans="1:5" ht="18" x14ac:dyDescent="0.25">
      <c r="A22" s="19" t="s">
        <v>25</v>
      </c>
      <c r="B22" s="22">
        <v>608</v>
      </c>
      <c r="C22" s="35" t="str">
        <f>VLOOKUP(B22,'[1]LISTADO ATM'!$A$2:$B$822,2,0)</f>
        <v xml:space="preserve">ATM Oficina Jumbo (San Pedro) </v>
      </c>
      <c r="D22" s="16" t="s">
        <v>21</v>
      </c>
      <c r="E22" s="27">
        <v>3335906674</v>
      </c>
    </row>
    <row r="23" spans="1:5" ht="18" x14ac:dyDescent="0.25">
      <c r="A23" s="19" t="s">
        <v>25</v>
      </c>
      <c r="B23" s="22">
        <v>138</v>
      </c>
      <c r="C23" s="35" t="str">
        <f>VLOOKUP(B23,'[1]LISTADO ATM'!$A$2:$B$822,2,0)</f>
        <v xml:space="preserve">ATM UNP Fantino </v>
      </c>
      <c r="D23" s="16" t="s">
        <v>21</v>
      </c>
      <c r="E23" s="27">
        <v>3335906957</v>
      </c>
    </row>
    <row r="24" spans="1:5" ht="18" x14ac:dyDescent="0.25">
      <c r="A24" s="19" t="s">
        <v>25</v>
      </c>
      <c r="B24" s="22">
        <v>984</v>
      </c>
      <c r="C24" s="35" t="str">
        <f>VLOOKUP(B24,'[1]LISTADO ATM'!$A$2:$B$822,2,0)</f>
        <v xml:space="preserve">ATM Oficina Neiba II </v>
      </c>
      <c r="D24" s="16" t="s">
        <v>21</v>
      </c>
      <c r="E24" s="27">
        <v>3335907342</v>
      </c>
    </row>
    <row r="25" spans="1:5" ht="18" x14ac:dyDescent="0.25">
      <c r="A25" s="19" t="s">
        <v>25</v>
      </c>
      <c r="B25" s="22">
        <v>606</v>
      </c>
      <c r="C25" s="35" t="str">
        <f>VLOOKUP(B25,'[1]LISTADO ATM'!$A$2:$B$822,2,0)</f>
        <v xml:space="preserve">ATM UNP Manolo Tavarez Justo </v>
      </c>
      <c r="D25" s="16" t="s">
        <v>21</v>
      </c>
      <c r="E25" s="27">
        <v>3335907345</v>
      </c>
    </row>
    <row r="26" spans="1:5" ht="18" x14ac:dyDescent="0.25">
      <c r="A26" s="19" t="s">
        <v>25</v>
      </c>
      <c r="B26" s="22">
        <v>4</v>
      </c>
      <c r="C26" s="35" t="str">
        <f>VLOOKUP(B26,'[1]LISTADO ATM'!$A$2:$B$822,2,0)</f>
        <v>ATM Avenida Rivas</v>
      </c>
      <c r="D26" s="16" t="s">
        <v>21</v>
      </c>
      <c r="E26" s="27">
        <v>3335907347</v>
      </c>
    </row>
    <row r="27" spans="1:5" ht="18" x14ac:dyDescent="0.25">
      <c r="A27" s="19" t="s">
        <v>25</v>
      </c>
      <c r="B27" s="22">
        <v>763</v>
      </c>
      <c r="C27" s="35" t="str">
        <f>VLOOKUP(B27,'[1]LISTADO ATM'!$A$2:$B$822,2,0)</f>
        <v xml:space="preserve">ATM UNP Montellano </v>
      </c>
      <c r="D27" s="16" t="s">
        <v>21</v>
      </c>
      <c r="E27" s="27">
        <v>3335907356</v>
      </c>
    </row>
    <row r="28" spans="1:5" ht="18" x14ac:dyDescent="0.25">
      <c r="A28" s="19" t="s">
        <v>25</v>
      </c>
      <c r="B28" s="22">
        <v>717</v>
      </c>
      <c r="C28" s="35" t="str">
        <f>VLOOKUP(B28,'[1]LISTADO ATM'!$A$2:$B$822,2,0)</f>
        <v xml:space="preserve">ATM Oficina Los Alcarrizos </v>
      </c>
      <c r="D28" s="16" t="s">
        <v>21</v>
      </c>
      <c r="E28" s="27">
        <v>3335907749</v>
      </c>
    </row>
    <row r="29" spans="1:5" ht="18" x14ac:dyDescent="0.25">
      <c r="A29" s="19" t="s">
        <v>25</v>
      </c>
      <c r="B29" s="22">
        <v>26</v>
      </c>
      <c r="C29" s="35" t="str">
        <f>VLOOKUP(B29,'[1]LISTADO ATM'!$A$2:$B$822,2,0)</f>
        <v>ATM S/M Jumbo San Isidro</v>
      </c>
      <c r="D29" s="16" t="s">
        <v>21</v>
      </c>
      <c r="E29" s="27">
        <v>3335907769</v>
      </c>
    </row>
    <row r="30" spans="1:5" ht="18" x14ac:dyDescent="0.25">
      <c r="A30" s="19" t="s">
        <v>25</v>
      </c>
      <c r="B30" s="22">
        <v>441</v>
      </c>
      <c r="C30" s="35" t="str">
        <f>VLOOKUP(B30,'[1]LISTADO ATM'!$A$2:$B$822,2,0)</f>
        <v>ATM Estacion de Servicio Romulo Betancour</v>
      </c>
      <c r="D30" s="16" t="s">
        <v>21</v>
      </c>
      <c r="E30" s="27">
        <v>3335907785</v>
      </c>
    </row>
    <row r="31" spans="1:5" ht="18" x14ac:dyDescent="0.25">
      <c r="A31" s="19" t="s">
        <v>25</v>
      </c>
      <c r="B31" s="22">
        <v>551</v>
      </c>
      <c r="C31" s="35" t="str">
        <f>VLOOKUP(B31,'[1]LISTADO ATM'!$A$2:$B$822,2,0)</f>
        <v xml:space="preserve">ATM Oficina Padre Castellanos </v>
      </c>
      <c r="D31" s="16" t="s">
        <v>21</v>
      </c>
      <c r="E31" s="27">
        <v>3335907789</v>
      </c>
    </row>
    <row r="32" spans="1:5" ht="18" x14ac:dyDescent="0.25">
      <c r="A32" s="19" t="s">
        <v>25</v>
      </c>
      <c r="B32" s="22">
        <v>461</v>
      </c>
      <c r="C32" s="35" t="str">
        <f>VLOOKUP(B32,'[1]LISTADO ATM'!$A$2:$B$822,2,0)</f>
        <v xml:space="preserve">ATM Autobanco Sarasota I </v>
      </c>
      <c r="D32" s="16" t="s">
        <v>21</v>
      </c>
      <c r="E32" s="27">
        <v>3335907826</v>
      </c>
    </row>
    <row r="33" spans="1:5" ht="18" x14ac:dyDescent="0.25">
      <c r="A33" s="19" t="s">
        <v>25</v>
      </c>
      <c r="B33" s="22">
        <v>415</v>
      </c>
      <c r="C33" s="35" t="str">
        <f>VLOOKUP(B33,'[1]LISTADO ATM'!$A$2:$B$822,2,0)</f>
        <v xml:space="preserve">ATM Autobanco San Martín I </v>
      </c>
      <c r="D33" s="16" t="s">
        <v>21</v>
      </c>
      <c r="E33" s="27">
        <v>3335907958</v>
      </c>
    </row>
    <row r="34" spans="1:5" ht="18" x14ac:dyDescent="0.25">
      <c r="A34" s="19" t="s">
        <v>25</v>
      </c>
      <c r="B34" s="22">
        <v>537</v>
      </c>
      <c r="C34" s="35" t="str">
        <f>VLOOKUP(B34,'[1]LISTADO ATM'!$A$2:$B$822,2,0)</f>
        <v xml:space="preserve">ATM Estación Texaco Enriquillo (Barahona) </v>
      </c>
      <c r="D34" s="16" t="s">
        <v>21</v>
      </c>
      <c r="E34" s="31">
        <v>3335906533</v>
      </c>
    </row>
    <row r="35" spans="1:5" ht="18" x14ac:dyDescent="0.25">
      <c r="A35" s="19" t="s">
        <v>25</v>
      </c>
      <c r="B35" s="22">
        <v>590</v>
      </c>
      <c r="C35" s="35" t="str">
        <f>VLOOKUP(B35,'[1]LISTADO ATM'!$A$2:$B$822,2,0)</f>
        <v xml:space="preserve">ATM Olé Aut. Las Américas </v>
      </c>
      <c r="D35" s="16" t="s">
        <v>21</v>
      </c>
      <c r="E35" s="25">
        <v>3335907051</v>
      </c>
    </row>
    <row r="36" spans="1:5" ht="18" x14ac:dyDescent="0.25">
      <c r="A36" s="19" t="s">
        <v>25</v>
      </c>
      <c r="B36" s="22">
        <v>507</v>
      </c>
      <c r="C36" s="35" t="str">
        <f>VLOOKUP(B36,'[1]LISTADO ATM'!$A$2:$B$822,2,0)</f>
        <v>ATM Estación Sigma Boca Chica</v>
      </c>
      <c r="D36" s="16" t="s">
        <v>21</v>
      </c>
      <c r="E36" s="31">
        <v>3335907364</v>
      </c>
    </row>
    <row r="37" spans="1:5" ht="18" x14ac:dyDescent="0.25">
      <c r="A37" s="19" t="s">
        <v>25</v>
      </c>
      <c r="B37" s="22">
        <v>747</v>
      </c>
      <c r="C37" s="35" t="str">
        <f>VLOOKUP(B37,'[1]LISTADO ATM'!$A$2:$B$822,2,0)</f>
        <v xml:space="preserve">ATM Club BR (Santiago) </v>
      </c>
      <c r="D37" s="16" t="s">
        <v>21</v>
      </c>
      <c r="E37" s="25">
        <v>3335907366</v>
      </c>
    </row>
    <row r="38" spans="1:5" ht="18" x14ac:dyDescent="0.25">
      <c r="A38" s="19" t="s">
        <v>25</v>
      </c>
      <c r="B38" s="22">
        <v>580</v>
      </c>
      <c r="C38" s="35" t="str">
        <f>VLOOKUP(B38,'[1]LISTADO ATM'!$A$2:$B$822,2,0)</f>
        <v xml:space="preserve">ATM Edificio Propagas </v>
      </c>
      <c r="D38" s="16" t="s">
        <v>21</v>
      </c>
      <c r="E38" s="25">
        <v>3335907814</v>
      </c>
    </row>
    <row r="39" spans="1:5" ht="15.75" customHeight="1" x14ac:dyDescent="0.25">
      <c r="A39" s="22" t="s">
        <v>25</v>
      </c>
      <c r="B39" s="22">
        <v>350</v>
      </c>
      <c r="C39" s="22" t="s">
        <v>26</v>
      </c>
      <c r="D39" s="16" t="s">
        <v>21</v>
      </c>
      <c r="E39" s="27">
        <v>3335905816</v>
      </c>
    </row>
    <row r="40" spans="1:5" ht="15.75" customHeight="1" x14ac:dyDescent="0.25">
      <c r="A40" s="22" t="s">
        <v>25</v>
      </c>
      <c r="B40" s="22">
        <v>63</v>
      </c>
      <c r="C40" s="22" t="s">
        <v>27</v>
      </c>
      <c r="D40" s="16" t="s">
        <v>21</v>
      </c>
      <c r="E40" s="27">
        <v>3335907378</v>
      </c>
    </row>
    <row r="41" spans="1:5" ht="15.75" customHeight="1" x14ac:dyDescent="0.25">
      <c r="A41" s="22" t="s">
        <v>25</v>
      </c>
      <c r="B41" s="22">
        <v>157</v>
      </c>
      <c r="C41" s="22" t="s">
        <v>28</v>
      </c>
      <c r="D41" s="16" t="s">
        <v>21</v>
      </c>
      <c r="E41" s="27">
        <v>3335908207</v>
      </c>
    </row>
    <row r="42" spans="1:5" ht="15.75" customHeight="1" x14ac:dyDescent="0.25">
      <c r="A42" s="22" t="s">
        <v>25</v>
      </c>
      <c r="B42" s="22">
        <v>136</v>
      </c>
      <c r="C42" s="22" t="s">
        <v>29</v>
      </c>
      <c r="D42" s="16" t="s">
        <v>21</v>
      </c>
      <c r="E42" s="27">
        <v>3335908209</v>
      </c>
    </row>
    <row r="43" spans="1:5" ht="15.75" customHeight="1" x14ac:dyDescent="0.25">
      <c r="A43" s="22" t="s">
        <v>25</v>
      </c>
      <c r="B43" s="22">
        <v>151</v>
      </c>
      <c r="C43" s="22" t="s">
        <v>30</v>
      </c>
      <c r="D43" s="16" t="s">
        <v>21</v>
      </c>
      <c r="E43" s="27">
        <v>3335908344</v>
      </c>
    </row>
    <row r="44" spans="1:5" ht="15.75" customHeight="1" x14ac:dyDescent="0.25">
      <c r="A44" s="22" t="s">
        <v>25</v>
      </c>
      <c r="B44" s="22">
        <v>728</v>
      </c>
      <c r="C44" s="22" t="s">
        <v>31</v>
      </c>
      <c r="D44" s="16" t="s">
        <v>21</v>
      </c>
      <c r="E44" s="27">
        <v>3335908363</v>
      </c>
    </row>
    <row r="45" spans="1:5" ht="15.75" customHeight="1" x14ac:dyDescent="0.25">
      <c r="A45" s="22" t="s">
        <v>25</v>
      </c>
      <c r="B45" s="22">
        <v>144</v>
      </c>
      <c r="C45" s="22" t="s">
        <v>32</v>
      </c>
      <c r="D45" s="16" t="s">
        <v>21</v>
      </c>
      <c r="E45" s="27">
        <v>3335908546</v>
      </c>
    </row>
    <row r="46" spans="1:5" ht="18" x14ac:dyDescent="0.25">
      <c r="A46" s="19" t="s">
        <v>33</v>
      </c>
      <c r="B46" s="22">
        <v>844</v>
      </c>
      <c r="C46" s="25" t="s">
        <v>34</v>
      </c>
      <c r="D46" s="16" t="s">
        <v>21</v>
      </c>
      <c r="E46" s="31">
        <v>3335904791</v>
      </c>
    </row>
    <row r="47" spans="1:5" ht="18" x14ac:dyDescent="0.25">
      <c r="A47" s="19" t="s">
        <v>25</v>
      </c>
      <c r="B47" s="22">
        <v>888</v>
      </c>
      <c r="C47" s="25" t="s">
        <v>35</v>
      </c>
      <c r="D47" s="16" t="s">
        <v>21</v>
      </c>
      <c r="E47" s="25">
        <v>3335907967</v>
      </c>
    </row>
    <row r="48" spans="1:5" ht="18" x14ac:dyDescent="0.25">
      <c r="A48" s="19" t="s">
        <v>36</v>
      </c>
      <c r="B48" s="22">
        <v>766</v>
      </c>
      <c r="C48" s="25" t="s">
        <v>37</v>
      </c>
      <c r="D48" s="16" t="s">
        <v>21</v>
      </c>
      <c r="E48" s="25">
        <v>3335908190</v>
      </c>
    </row>
    <row r="49" spans="1:5" ht="18" x14ac:dyDescent="0.25">
      <c r="A49" s="19" t="s">
        <v>25</v>
      </c>
      <c r="B49" s="22">
        <v>752</v>
      </c>
      <c r="C49" s="25" t="s">
        <v>38</v>
      </c>
      <c r="D49" s="16" t="s">
        <v>21</v>
      </c>
      <c r="E49" s="25">
        <v>3335908520</v>
      </c>
    </row>
    <row r="50" spans="1:5" ht="18.75" thickBot="1" x14ac:dyDescent="0.3">
      <c r="A50" s="3" t="s">
        <v>11</v>
      </c>
      <c r="B50" s="32">
        <f>COUNT(B9:B49)</f>
        <v>41</v>
      </c>
      <c r="C50" s="52"/>
      <c r="D50" s="53"/>
      <c r="E50" s="54"/>
    </row>
    <row r="51" spans="1:5" x14ac:dyDescent="0.25">
      <c r="B51" s="5"/>
      <c r="E51" s="5"/>
    </row>
    <row r="52" spans="1:5" ht="18" x14ac:dyDescent="0.25">
      <c r="A52" s="61" t="s">
        <v>16</v>
      </c>
      <c r="B52" s="62"/>
      <c r="C52" s="62"/>
      <c r="D52" s="62"/>
      <c r="E52" s="63"/>
    </row>
    <row r="53" spans="1:5" ht="18" x14ac:dyDescent="0.25">
      <c r="A53" s="2" t="s">
        <v>5</v>
      </c>
      <c r="B53" s="2" t="s">
        <v>6</v>
      </c>
      <c r="C53" s="2" t="s">
        <v>7</v>
      </c>
      <c r="D53" s="2" t="s">
        <v>8</v>
      </c>
      <c r="E53" s="2" t="s">
        <v>9</v>
      </c>
    </row>
    <row r="54" spans="1:5" ht="18" x14ac:dyDescent="0.25">
      <c r="A54" s="22" t="str">
        <f>VLOOKUP(B54,'[1]LISTADO ATM'!$A$2:$C$822,3,0)</f>
        <v>DISTRITO NACIONAL</v>
      </c>
      <c r="B54" s="22">
        <v>420</v>
      </c>
      <c r="C54" s="35" t="str">
        <f>VLOOKUP(B54,'[1]LISTADO ATM'!$A$2:$B$822,2,0)</f>
        <v xml:space="preserve">ATM DGII Av. Lincoln </v>
      </c>
      <c r="D54" s="16" t="s">
        <v>19</v>
      </c>
      <c r="E54" s="25">
        <v>3335905004</v>
      </c>
    </row>
    <row r="55" spans="1:5" ht="18" x14ac:dyDescent="0.25">
      <c r="A55" s="22" t="str">
        <f>VLOOKUP(B55,'[1]LISTADO ATM'!$A$2:$C$822,3,0)</f>
        <v>SUR</v>
      </c>
      <c r="B55" s="22">
        <v>297</v>
      </c>
      <c r="C55" s="35" t="str">
        <f>VLOOKUP(B55,'[1]LISTADO ATM'!$A$2:$B$822,2,0)</f>
        <v xml:space="preserve">ATM S/M Cadena Ocoa </v>
      </c>
      <c r="D55" s="16" t="s">
        <v>19</v>
      </c>
      <c r="E55" s="25">
        <v>3335907293</v>
      </c>
    </row>
    <row r="56" spans="1:5" ht="18" x14ac:dyDescent="0.25">
      <c r="A56" s="22" t="str">
        <f>VLOOKUP(B56,'[1]LISTADO ATM'!$A$2:$C$822,3,0)</f>
        <v>SUR</v>
      </c>
      <c r="B56" s="22">
        <v>764</v>
      </c>
      <c r="C56" s="35" t="str">
        <f>VLOOKUP(B56,'[1]LISTADO ATM'!$A$2:$B$822,2,0)</f>
        <v xml:space="preserve">ATM Oficina Elías Piña </v>
      </c>
      <c r="D56" s="16" t="s">
        <v>19</v>
      </c>
      <c r="E56" s="25">
        <v>3335907332</v>
      </c>
    </row>
    <row r="57" spans="1:5" ht="18" x14ac:dyDescent="0.25">
      <c r="A57" s="19" t="str">
        <f>VLOOKUP(B57,'[1]LISTADO ATM'!$A$2:$C$822,3,0)</f>
        <v>DISTRITO NACIONAL</v>
      </c>
      <c r="B57" s="22">
        <v>576</v>
      </c>
      <c r="C57" s="25" t="str">
        <f>VLOOKUP(B57,'[1]LISTADO ATM'!$A$2:$B$822,2,0)</f>
        <v xml:space="preserve">ATM IDSS </v>
      </c>
      <c r="D57" s="16" t="s">
        <v>19</v>
      </c>
      <c r="E57" s="25">
        <v>3335903643</v>
      </c>
    </row>
    <row r="58" spans="1:5" ht="18.75" thickBot="1" x14ac:dyDescent="0.3">
      <c r="A58" s="3" t="s">
        <v>11</v>
      </c>
      <c r="B58" s="32">
        <f>COUNT(B54:B57)</f>
        <v>4</v>
      </c>
      <c r="C58" s="52"/>
      <c r="D58" s="53"/>
      <c r="E58" s="54"/>
    </row>
    <row r="59" spans="1:5" ht="15.75" thickBot="1" x14ac:dyDescent="0.3">
      <c r="B59" s="5"/>
      <c r="E59" s="5"/>
    </row>
    <row r="60" spans="1:5" ht="18.75" thickBot="1" x14ac:dyDescent="0.3">
      <c r="A60" s="40" t="s">
        <v>14</v>
      </c>
      <c r="B60" s="41"/>
      <c r="C60" s="41"/>
      <c r="D60" s="41"/>
      <c r="E60" s="42"/>
    </row>
    <row r="61" spans="1:5" ht="18" x14ac:dyDescent="0.25">
      <c r="A61" s="2" t="s">
        <v>5</v>
      </c>
      <c r="B61" s="2" t="s">
        <v>6</v>
      </c>
      <c r="C61" s="2" t="s">
        <v>7</v>
      </c>
      <c r="D61" s="2" t="s">
        <v>8</v>
      </c>
      <c r="E61" s="2" t="s">
        <v>9</v>
      </c>
    </row>
    <row r="62" spans="1:5" ht="18" x14ac:dyDescent="0.25">
      <c r="A62" s="22" t="str">
        <f>VLOOKUP(B62,'[1]LISTADO ATM'!$A$2:$C$822,3,0)</f>
        <v>DISTRITO NACIONAL</v>
      </c>
      <c r="B62" s="22">
        <v>593</v>
      </c>
      <c r="C62" s="22" t="str">
        <f>VLOOKUP(B62,'[1]LISTADO ATM'!$A$2:$B$822,2,0)</f>
        <v xml:space="preserve">ATM Ministerio Fuerzas Armadas II </v>
      </c>
      <c r="D62" s="15" t="s">
        <v>10</v>
      </c>
      <c r="E62" s="27">
        <v>3335902252</v>
      </c>
    </row>
    <row r="63" spans="1:5" ht="18" x14ac:dyDescent="0.25">
      <c r="A63" s="22" t="str">
        <f>VLOOKUP(B63,'[1]LISTADO ATM'!$A$2:$C$822,3,0)</f>
        <v>ESTE</v>
      </c>
      <c r="B63" s="22">
        <v>429</v>
      </c>
      <c r="C63" s="22" t="str">
        <f>VLOOKUP(B63,'[1]LISTADO ATM'!$A$2:$B$822,2,0)</f>
        <v xml:space="preserve">ATM Oficina Jumbo La Romana </v>
      </c>
      <c r="D63" s="15" t="s">
        <v>10</v>
      </c>
      <c r="E63" s="27">
        <v>3335904850</v>
      </c>
    </row>
    <row r="64" spans="1:5" ht="15.75" customHeight="1" x14ac:dyDescent="0.25">
      <c r="A64" s="22" t="str">
        <f>VLOOKUP(B64,'[1]LISTADO ATM'!$A$2:$C$822,3,0)</f>
        <v>NORTE</v>
      </c>
      <c r="B64" s="22">
        <v>189</v>
      </c>
      <c r="C64" s="22" t="str">
        <f>VLOOKUP(B64,'[1]LISTADO ATM'!$A$2:$B$822,2,0)</f>
        <v xml:space="preserve">ATM Comando Regional Cibao Central P.N. </v>
      </c>
      <c r="D64" s="15" t="s">
        <v>10</v>
      </c>
      <c r="E64" s="27">
        <v>3335908204</v>
      </c>
    </row>
    <row r="65" spans="1:5" ht="15.75" customHeight="1" x14ac:dyDescent="0.25">
      <c r="A65" s="22" t="str">
        <f>VLOOKUP(B65,'[1]LISTADO ATM'!$A$2:$C$822,3,0)</f>
        <v>NORTE</v>
      </c>
      <c r="B65" s="22">
        <v>878</v>
      </c>
      <c r="C65" s="22" t="str">
        <f>VLOOKUP(B65,'[1]LISTADO ATM'!$A$2:$B$822,2,0)</f>
        <v>ATM UNP Cabral Y Baez</v>
      </c>
      <c r="D65" s="15" t="s">
        <v>10</v>
      </c>
      <c r="E65" s="27">
        <v>3335908219</v>
      </c>
    </row>
    <row r="66" spans="1:5" ht="18.75" thickBot="1" x14ac:dyDescent="0.3">
      <c r="A66" s="26"/>
      <c r="B66" s="32">
        <f>COUNT(B62:B65)</f>
        <v>4</v>
      </c>
      <c r="C66" s="14"/>
      <c r="D66" s="14"/>
      <c r="E66" s="14"/>
    </row>
    <row r="67" spans="1:5" ht="15.75" thickBot="1" x14ac:dyDescent="0.3">
      <c r="B67" s="5"/>
      <c r="E67" s="5"/>
    </row>
    <row r="68" spans="1:5" ht="18.75" thickBot="1" x14ac:dyDescent="0.3">
      <c r="A68" s="40" t="s">
        <v>20</v>
      </c>
      <c r="B68" s="41"/>
      <c r="C68" s="41"/>
      <c r="D68" s="41"/>
      <c r="E68" s="42"/>
    </row>
    <row r="69" spans="1:5" ht="18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</row>
    <row r="70" spans="1:5" ht="18" x14ac:dyDescent="0.25">
      <c r="A70" s="19" t="str">
        <f>VLOOKUP(B70,'[1]LISTADO ATM'!$A$2:$C$822,3,0)</f>
        <v>DISTRITO NACIONAL</v>
      </c>
      <c r="B70" s="22">
        <v>577</v>
      </c>
      <c r="C70" s="25" t="str">
        <f>VLOOKUP(B70,'[1]LISTADO ATM'!$A$2:$B$822,2,0)</f>
        <v xml:space="preserve">ATM Olé Ave. Duarte </v>
      </c>
      <c r="D70" s="22" t="s">
        <v>18</v>
      </c>
      <c r="E70" s="31">
        <v>3335903625</v>
      </c>
    </row>
    <row r="71" spans="1:5" ht="18" x14ac:dyDescent="0.25">
      <c r="A71" s="19" t="str">
        <f>VLOOKUP(B71,'[1]LISTADO ATM'!$A$2:$C$822,3,0)</f>
        <v>DISTRITO NACIONAL</v>
      </c>
      <c r="B71" s="22">
        <v>724</v>
      </c>
      <c r="C71" s="25" t="str">
        <f>VLOOKUP(B71,'[1]LISTADO ATM'!$A$2:$B$822,2,0)</f>
        <v xml:space="preserve">ATM El Huacal I </v>
      </c>
      <c r="D71" s="22" t="s">
        <v>18</v>
      </c>
      <c r="E71" s="25">
        <v>3335907757</v>
      </c>
    </row>
    <row r="72" spans="1:5" ht="18" x14ac:dyDescent="0.25">
      <c r="A72" s="19" t="str">
        <f>VLOOKUP(B72,'[1]LISTADO ATM'!$A$2:$C$822,3,0)</f>
        <v>NORTE</v>
      </c>
      <c r="B72" s="22">
        <v>720</v>
      </c>
      <c r="C72" s="25" t="str">
        <f>VLOOKUP(B72,'[1]LISTADO ATM'!$A$2:$B$822,2,0)</f>
        <v xml:space="preserve">ATM OMSA (Santiago) </v>
      </c>
      <c r="D72" s="22" t="s">
        <v>18</v>
      </c>
      <c r="E72" s="25">
        <v>3335907780</v>
      </c>
    </row>
    <row r="73" spans="1:5" ht="18" x14ac:dyDescent="0.25">
      <c r="A73" s="19" t="str">
        <f>VLOOKUP(B73,'[1]LISTADO ATM'!$A$2:$C$822,3,0)</f>
        <v>DISTRITO NACIONAL</v>
      </c>
      <c r="B73" s="22">
        <v>696</v>
      </c>
      <c r="C73" s="25" t="str">
        <f>VLOOKUP(B73,'[1]LISTADO ATM'!$A$2:$B$822,2,0)</f>
        <v>ATM Olé Jacobo Majluta</v>
      </c>
      <c r="D73" s="22" t="s">
        <v>18</v>
      </c>
      <c r="E73" s="25">
        <v>3335908198</v>
      </c>
    </row>
    <row r="74" spans="1:5" ht="18" x14ac:dyDescent="0.25">
      <c r="A74" s="19" t="str">
        <f>VLOOKUP(B74,'[1]LISTADO ATM'!$A$2:$C$822,3,0)</f>
        <v>ESTE</v>
      </c>
      <c r="B74" s="22">
        <v>480</v>
      </c>
      <c r="C74" s="25" t="str">
        <f>VLOOKUP(B74,'[1]LISTADO ATM'!$A$2:$B$822,2,0)</f>
        <v>ATM UNP Farmaconal Higuey</v>
      </c>
      <c r="D74" s="22" t="s">
        <v>18</v>
      </c>
      <c r="E74" s="25" t="s">
        <v>39</v>
      </c>
    </row>
    <row r="75" spans="1:5" ht="18.75" thickBot="1" x14ac:dyDescent="0.3">
      <c r="A75" s="26" t="s">
        <v>11</v>
      </c>
      <c r="B75" s="32">
        <f>COUNT(B70:B74)</f>
        <v>5</v>
      </c>
      <c r="C75" s="14"/>
      <c r="D75" s="14"/>
      <c r="E75" s="14"/>
    </row>
    <row r="76" spans="1:5" ht="15.75" thickBot="1" x14ac:dyDescent="0.3">
      <c r="B76" s="5"/>
      <c r="E76" s="5"/>
    </row>
    <row r="77" spans="1:5" ht="18" x14ac:dyDescent="0.25">
      <c r="A77" s="43" t="s">
        <v>13</v>
      </c>
      <c r="B77" s="44"/>
      <c r="C77" s="44"/>
      <c r="D77" s="44"/>
      <c r="E77" s="45"/>
    </row>
    <row r="78" spans="1:5" ht="18" x14ac:dyDescent="0.25">
      <c r="A78" s="2" t="s">
        <v>5</v>
      </c>
      <c r="B78" s="2" t="s">
        <v>6</v>
      </c>
      <c r="C78" s="4" t="s">
        <v>7</v>
      </c>
      <c r="D78" s="18" t="s">
        <v>8</v>
      </c>
      <c r="E78" s="18" t="s">
        <v>9</v>
      </c>
    </row>
    <row r="79" spans="1:5" ht="18" x14ac:dyDescent="0.25">
      <c r="A79" s="19" t="str">
        <f>VLOOKUP(B79,'[1]LISTADO ATM'!$A$2:$C$822,3,0)</f>
        <v>DISTRITO NACIONAL</v>
      </c>
      <c r="B79" s="22">
        <v>378</v>
      </c>
      <c r="C79" s="25" t="str">
        <f>VLOOKUP(B79,'[1]LISTADO ATM'!$A$2:$B$822,2,0)</f>
        <v>ATM UNP Villa Flores</v>
      </c>
      <c r="D79" s="34" t="s">
        <v>22</v>
      </c>
      <c r="E79" s="25">
        <v>3335906874</v>
      </c>
    </row>
    <row r="80" spans="1:5" ht="18" x14ac:dyDescent="0.25">
      <c r="A80" s="19" t="str">
        <f>VLOOKUP(B80,'[1]LISTADO ATM'!$A$2:$C$822,3,0)</f>
        <v>SUR</v>
      </c>
      <c r="B80" s="22">
        <v>880</v>
      </c>
      <c r="C80" s="25" t="str">
        <f>VLOOKUP(B80,'[1]LISTADO ATM'!$A$2:$B$822,2,0)</f>
        <v xml:space="preserve">ATM Autoservicio Barahona II </v>
      </c>
      <c r="D80" s="34" t="s">
        <v>22</v>
      </c>
      <c r="E80" s="25">
        <v>3335907331</v>
      </c>
    </row>
    <row r="81" spans="1:5" ht="18" x14ac:dyDescent="0.25">
      <c r="A81" s="19" t="str">
        <f>VLOOKUP(B81,'[1]LISTADO ATM'!$A$2:$C$822,3,0)</f>
        <v>NORTE</v>
      </c>
      <c r="B81" s="22">
        <v>388</v>
      </c>
      <c r="C81" s="25" t="str">
        <f>VLOOKUP(B81,'[1]LISTADO ATM'!$A$2:$B$822,2,0)</f>
        <v xml:space="preserve">ATM Multicentro La Sirena Puerto Plata </v>
      </c>
      <c r="D81" s="34" t="s">
        <v>22</v>
      </c>
      <c r="E81" s="25">
        <v>3335908053</v>
      </c>
    </row>
    <row r="82" spans="1:5" ht="18" x14ac:dyDescent="0.25">
      <c r="A82" s="19" t="str">
        <f>VLOOKUP(B82,'[1]LISTADO ATM'!$A$2:$C$822,3,0)</f>
        <v>DISTRITO NACIONAL</v>
      </c>
      <c r="B82" s="22">
        <v>160</v>
      </c>
      <c r="C82" s="25" t="str">
        <f>VLOOKUP(B82,'[1]LISTADO ATM'!$A$2:$B$822,2,0)</f>
        <v xml:space="preserve">ATM Oficina Herrera </v>
      </c>
      <c r="D82" s="34" t="s">
        <v>22</v>
      </c>
      <c r="E82" s="25">
        <v>3335908649</v>
      </c>
    </row>
    <row r="83" spans="1:5" ht="18.75" thickBot="1" x14ac:dyDescent="0.3">
      <c r="A83" s="3" t="s">
        <v>11</v>
      </c>
      <c r="B83" s="32">
        <f>COUNT(B79:B82)</f>
        <v>4</v>
      </c>
      <c r="C83" s="14"/>
      <c r="D83" s="17"/>
      <c r="E83" s="17"/>
    </row>
    <row r="84" spans="1:5" ht="15.75" thickBot="1" x14ac:dyDescent="0.3">
      <c r="B84" s="5"/>
      <c r="E84" s="5"/>
    </row>
    <row r="85" spans="1:5" ht="18.75" thickBot="1" x14ac:dyDescent="0.3">
      <c r="A85" s="46" t="s">
        <v>12</v>
      </c>
      <c r="B85" s="47"/>
      <c r="C85" t="s">
        <v>17</v>
      </c>
      <c r="D85" s="5"/>
      <c r="E85" s="5"/>
    </row>
    <row r="86" spans="1:5" ht="18.75" thickBot="1" x14ac:dyDescent="0.3">
      <c r="A86" s="48">
        <f>+B66+B75+B83</f>
        <v>13</v>
      </c>
      <c r="B86" s="49"/>
    </row>
    <row r="87" spans="1:5" ht="15.75" thickBot="1" x14ac:dyDescent="0.3">
      <c r="B87" s="5"/>
      <c r="E87" s="5"/>
    </row>
    <row r="88" spans="1:5" ht="18.75" thickBot="1" x14ac:dyDescent="0.3">
      <c r="A88" s="40" t="s">
        <v>15</v>
      </c>
      <c r="B88" s="41"/>
      <c r="C88" s="41"/>
      <c r="D88" s="41"/>
      <c r="E88" s="42"/>
    </row>
    <row r="89" spans="1:5" ht="18" x14ac:dyDescent="0.25">
      <c r="A89" s="6" t="s">
        <v>5</v>
      </c>
      <c r="B89" s="6" t="s">
        <v>6</v>
      </c>
      <c r="C89" s="4" t="s">
        <v>7</v>
      </c>
      <c r="D89" s="50" t="s">
        <v>8</v>
      </c>
      <c r="E89" s="51"/>
    </row>
    <row r="90" spans="1:5" ht="18" x14ac:dyDescent="0.25">
      <c r="A90" s="33" t="str">
        <f>VLOOKUP(B90,'[1]LISTADO ATM'!$A$2:$C$822,3,0)</f>
        <v>NORTE</v>
      </c>
      <c r="B90" s="22">
        <v>964</v>
      </c>
      <c r="C90" s="22" t="str">
        <f>VLOOKUP(B90,'[1]LISTADO ATM'!$A$2:$B$822,2,0)</f>
        <v>ATM Hotel Sunscape (Norte)</v>
      </c>
      <c r="D90" s="38" t="s">
        <v>23</v>
      </c>
      <c r="E90" s="39"/>
    </row>
    <row r="91" spans="1:5" ht="18" x14ac:dyDescent="0.25">
      <c r="A91" s="33" t="str">
        <f>VLOOKUP(B91,'[1]LISTADO ATM'!$A$2:$C$822,3,0)</f>
        <v>DISTRITO NACIONAL</v>
      </c>
      <c r="B91" s="22">
        <v>725</v>
      </c>
      <c r="C91" s="22" t="str">
        <f>VLOOKUP(B91,'[1]LISTADO ATM'!$A$2:$B$822,2,0)</f>
        <v xml:space="preserve">ATM El Huacal II  </v>
      </c>
      <c r="D91" s="38" t="s">
        <v>24</v>
      </c>
      <c r="E91" s="39"/>
    </row>
    <row r="92" spans="1:5" ht="18" x14ac:dyDescent="0.25">
      <c r="A92" s="33" t="str">
        <f>VLOOKUP(B92,'[1]LISTADO ATM'!$A$2:$C$822,3,0)</f>
        <v>SUR</v>
      </c>
      <c r="B92" s="22">
        <v>825</v>
      </c>
      <c r="C92" s="22" t="str">
        <f>VLOOKUP(B92,'[1]LISTADO ATM'!$A$2:$B$822,2,0)</f>
        <v xml:space="preserve">ATM Estacion Eco Cibeles (Las Matas de Farfán) </v>
      </c>
      <c r="D92" s="38" t="s">
        <v>24</v>
      </c>
      <c r="E92" s="39"/>
    </row>
    <row r="93" spans="1:5" ht="18" x14ac:dyDescent="0.25">
      <c r="A93" s="33" t="str">
        <f>VLOOKUP(B93,'[1]LISTADO ATM'!$A$2:$C$822,3,0)</f>
        <v>DISTRITO NACIONAL</v>
      </c>
      <c r="B93" s="22">
        <v>578</v>
      </c>
      <c r="C93" s="22" t="str">
        <f>VLOOKUP(B93,'[1]LISTADO ATM'!$A$2:$B$822,2,0)</f>
        <v xml:space="preserve">ATM Procuraduría General de la República </v>
      </c>
      <c r="D93" s="38" t="s">
        <v>23</v>
      </c>
      <c r="E93" s="39"/>
    </row>
    <row r="94" spans="1:5" ht="18" x14ac:dyDescent="0.25">
      <c r="A94" s="33" t="str">
        <f>VLOOKUP(B94,'[1]LISTADO ATM'!$A$2:$C$822,3,0)</f>
        <v>SUR</v>
      </c>
      <c r="B94" s="22">
        <v>615</v>
      </c>
      <c r="C94" s="22" t="str">
        <f>VLOOKUP(B94,'[1]LISTADO ATM'!$A$2:$B$822,2,0)</f>
        <v xml:space="preserve">ATM Estación Sunix Cabral (Barahona) </v>
      </c>
      <c r="D94" s="38" t="s">
        <v>23</v>
      </c>
      <c r="E94" s="39"/>
    </row>
    <row r="95" spans="1:5" ht="18" x14ac:dyDescent="0.25">
      <c r="A95" s="33" t="str">
        <f>VLOOKUP(B95,'[1]LISTADO ATM'!$A$2:$C$822,3,0)</f>
        <v>DISTRITO NACIONAL</v>
      </c>
      <c r="B95" s="22">
        <v>672</v>
      </c>
      <c r="C95" s="22" t="str">
        <f>VLOOKUP(B95,'[1]LISTADO ATM'!$A$2:$B$822,2,0)</f>
        <v>ATM Destacamento Policía Nacional La Victoria</v>
      </c>
      <c r="D95" s="38" t="s">
        <v>23</v>
      </c>
      <c r="E95" s="39"/>
    </row>
    <row r="96" spans="1:5" ht="18" x14ac:dyDescent="0.25">
      <c r="A96" s="33" t="str">
        <f>VLOOKUP(B96,'[1]LISTADO ATM'!$A$2:$C$822,3,0)</f>
        <v>SUR</v>
      </c>
      <c r="B96" s="22">
        <v>873</v>
      </c>
      <c r="C96" s="22" t="str">
        <f>VLOOKUP(B96,'[1]LISTADO ATM'!$A$2:$B$822,2,0)</f>
        <v xml:space="preserve">ATM Centro de Caja San Cristóbal II </v>
      </c>
      <c r="D96" s="38" t="s">
        <v>24</v>
      </c>
      <c r="E96" s="39"/>
    </row>
    <row r="97" spans="1:5" ht="18" x14ac:dyDescent="0.25">
      <c r="A97" s="33" t="str">
        <f>VLOOKUP(B97,'[1]LISTADO ATM'!$A$2:$C$822,3,0)</f>
        <v>DISTRITO NACIONAL</v>
      </c>
      <c r="B97" s="22">
        <v>557</v>
      </c>
      <c r="C97" s="22" t="str">
        <f>VLOOKUP(B97,'[1]LISTADO ATM'!$A$2:$B$822,2,0)</f>
        <v xml:space="preserve">ATM Multicentro La Sirena Ave. Mella </v>
      </c>
      <c r="D97" s="38" t="s">
        <v>24</v>
      </c>
      <c r="E97" s="39"/>
    </row>
    <row r="98" spans="1:5" ht="18" x14ac:dyDescent="0.25">
      <c r="A98" s="33" t="str">
        <f>VLOOKUP(B98,'[1]LISTADO ATM'!$A$2:$C$822,3,0)</f>
        <v>NORTE</v>
      </c>
      <c r="B98" s="22">
        <v>632</v>
      </c>
      <c r="C98" s="22" t="str">
        <f>VLOOKUP(B98,'[1]LISTADO ATM'!$A$2:$B$822,2,0)</f>
        <v xml:space="preserve">ATM Autobanco Gurabo </v>
      </c>
      <c r="D98" s="38" t="s">
        <v>23</v>
      </c>
      <c r="E98" s="39"/>
    </row>
    <row r="99" spans="1:5" ht="18" x14ac:dyDescent="0.25">
      <c r="A99" s="33" t="str">
        <f>VLOOKUP(B99,'[1]LISTADO ATM'!$A$2:$C$822,3,0)</f>
        <v>SUR</v>
      </c>
      <c r="B99" s="22">
        <v>616</v>
      </c>
      <c r="C99" s="22" t="str">
        <f>VLOOKUP(B99,'[1]LISTADO ATM'!$A$2:$B$822,2,0)</f>
        <v xml:space="preserve">ATM 5ta. Brigada Barahona </v>
      </c>
      <c r="D99" s="38" t="s">
        <v>23</v>
      </c>
      <c r="E99" s="39"/>
    </row>
    <row r="100" spans="1:5" ht="18" x14ac:dyDescent="0.25">
      <c r="A100" s="33" t="str">
        <f>VLOOKUP(B100,'[1]LISTADO ATM'!$A$2:$C$822,3,0)</f>
        <v>NORTE</v>
      </c>
      <c r="B100" s="22">
        <v>664</v>
      </c>
      <c r="C100" s="22" t="str">
        <f>VLOOKUP(B100,'[1]LISTADO ATM'!$A$2:$B$822,2,0)</f>
        <v>ATM S/M Asfer (Constanza)</v>
      </c>
      <c r="D100" s="38" t="s">
        <v>23</v>
      </c>
      <c r="E100" s="39"/>
    </row>
    <row r="101" spans="1:5" ht="18" x14ac:dyDescent="0.25">
      <c r="A101" s="33" t="str">
        <f>VLOOKUP(B101,'[1]LISTADO ATM'!$A$2:$C$822,3,0)</f>
        <v>NORTE</v>
      </c>
      <c r="B101" s="22">
        <v>807</v>
      </c>
      <c r="C101" s="22" t="str">
        <f>VLOOKUP(B101,'[1]LISTADO ATM'!$A$2:$B$822,2,0)</f>
        <v xml:space="preserve">ATM S/M Morel (Mao) </v>
      </c>
      <c r="D101" s="38" t="s">
        <v>23</v>
      </c>
      <c r="E101" s="39"/>
    </row>
    <row r="102" spans="1:5" ht="18" x14ac:dyDescent="0.25">
      <c r="A102" s="33" t="str">
        <f>VLOOKUP(B102,'[1]LISTADO ATM'!$A$2:$C$822,3,0)</f>
        <v>SUR</v>
      </c>
      <c r="B102" s="22">
        <v>750</v>
      </c>
      <c r="C102" s="22" t="str">
        <f>VLOOKUP(B102,'[1]LISTADO ATM'!$A$2:$B$822,2,0)</f>
        <v xml:space="preserve">ATM UNP Duvergé </v>
      </c>
      <c r="D102" s="38" t="s">
        <v>23</v>
      </c>
      <c r="E102" s="39"/>
    </row>
    <row r="103" spans="1:5" ht="18" x14ac:dyDescent="0.25">
      <c r="A103" s="33" t="str">
        <f>VLOOKUP(B103,'[1]LISTADO ATM'!$A$2:$C$822,3,0)</f>
        <v>ESTE</v>
      </c>
      <c r="B103" s="22">
        <v>912</v>
      </c>
      <c r="C103" s="22" t="str">
        <f>VLOOKUP(B103,'[1]LISTADO ATM'!$A$2:$B$822,2,0)</f>
        <v xml:space="preserve">ATM Oficina San Pedro II </v>
      </c>
      <c r="D103" s="38" t="s">
        <v>23</v>
      </c>
      <c r="E103" s="39"/>
    </row>
    <row r="104" spans="1:5" ht="18.75" thickBot="1" x14ac:dyDescent="0.3">
      <c r="A104" s="26" t="s">
        <v>11</v>
      </c>
      <c r="B104" s="32">
        <f>COUNT(B90:B103)</f>
        <v>14</v>
      </c>
      <c r="C104" s="23"/>
      <c r="D104" s="23"/>
      <c r="E104" s="24"/>
    </row>
  </sheetData>
  <mergeCells count="27">
    <mergeCell ref="D101:E101"/>
    <mergeCell ref="D102:E102"/>
    <mergeCell ref="D103:E103"/>
    <mergeCell ref="D97:E97"/>
    <mergeCell ref="D98:E98"/>
    <mergeCell ref="D99:E99"/>
    <mergeCell ref="D100:E100"/>
    <mergeCell ref="A1:E1"/>
    <mergeCell ref="A2:E2"/>
    <mergeCell ref="A7:E7"/>
    <mergeCell ref="C50:E50"/>
    <mergeCell ref="A52:E52"/>
    <mergeCell ref="D91:E91"/>
    <mergeCell ref="D90:E90"/>
    <mergeCell ref="C58:E58"/>
    <mergeCell ref="A60:E60"/>
    <mergeCell ref="A68:E68"/>
    <mergeCell ref="A77:E77"/>
    <mergeCell ref="A85:B85"/>
    <mergeCell ref="A86:B86"/>
    <mergeCell ref="A88:E88"/>
    <mergeCell ref="D89:E89"/>
    <mergeCell ref="D93:E93"/>
    <mergeCell ref="D94:E94"/>
    <mergeCell ref="D92:E92"/>
    <mergeCell ref="D96:E96"/>
    <mergeCell ref="D95:E95"/>
  </mergeCells>
  <phoneticPr fontId="11" type="noConversion"/>
  <conditionalFormatting sqref="E28:E33 E15">
    <cfRule type="duplicateValues" dxfId="37" priority="50"/>
  </conditionalFormatting>
  <conditionalFormatting sqref="E64">
    <cfRule type="duplicateValues" dxfId="36" priority="46"/>
  </conditionalFormatting>
  <conditionalFormatting sqref="E82">
    <cfRule type="duplicateValues" dxfId="35" priority="89"/>
  </conditionalFormatting>
  <conditionalFormatting sqref="E97">
    <cfRule type="duplicateValues" dxfId="34" priority="30"/>
  </conditionalFormatting>
  <conditionalFormatting sqref="E97">
    <cfRule type="duplicateValues" dxfId="33" priority="31"/>
  </conditionalFormatting>
  <conditionalFormatting sqref="B100:B102">
    <cfRule type="duplicateValues" dxfId="32" priority="27"/>
  </conditionalFormatting>
  <conditionalFormatting sqref="B98:B99">
    <cfRule type="duplicateValues" dxfId="31" priority="24"/>
  </conditionalFormatting>
  <conditionalFormatting sqref="E98:E103">
    <cfRule type="duplicateValues" dxfId="30" priority="22"/>
  </conditionalFormatting>
  <conditionalFormatting sqref="E98:E103">
    <cfRule type="duplicateValues" dxfId="29" priority="23"/>
  </conditionalFormatting>
  <conditionalFormatting sqref="B104:B1048576 B58:B72 B1:B56 B74:B80 B82:B96">
    <cfRule type="duplicateValues" dxfId="28" priority="90"/>
  </conditionalFormatting>
  <conditionalFormatting sqref="E104:E1048576 E75:E80 E66:E70 E1:E14 E16:E18 E20:E27 E83:E96 E34:E37 E50:E56 E58:E63">
    <cfRule type="duplicateValues" dxfId="27" priority="93"/>
  </conditionalFormatting>
  <conditionalFormatting sqref="E104:E1048576">
    <cfRule type="duplicateValues" dxfId="26" priority="103"/>
  </conditionalFormatting>
  <conditionalFormatting sqref="B97 B103">
    <cfRule type="duplicateValues" dxfId="25" priority="113"/>
  </conditionalFormatting>
  <conditionalFormatting sqref="E40">
    <cfRule type="duplicateValues" dxfId="24" priority="15"/>
  </conditionalFormatting>
  <conditionalFormatting sqref="B39:B45">
    <cfRule type="duplicateValues" dxfId="23" priority="16"/>
  </conditionalFormatting>
  <conditionalFormatting sqref="E39">
    <cfRule type="duplicateValues" dxfId="22" priority="17"/>
  </conditionalFormatting>
  <conditionalFormatting sqref="E39:E40">
    <cfRule type="duplicateValues" dxfId="21" priority="18"/>
  </conditionalFormatting>
  <conditionalFormatting sqref="E41:E44">
    <cfRule type="duplicateValues" dxfId="20" priority="14"/>
  </conditionalFormatting>
  <conditionalFormatting sqref="E45">
    <cfRule type="duplicateValues" dxfId="19" priority="13"/>
  </conditionalFormatting>
  <conditionalFormatting sqref="E65">
    <cfRule type="duplicateValues" dxfId="18" priority="131"/>
  </conditionalFormatting>
  <conditionalFormatting sqref="B46:B49">
    <cfRule type="duplicateValues" dxfId="17" priority="11"/>
  </conditionalFormatting>
  <conditionalFormatting sqref="E46">
    <cfRule type="duplicateValues" dxfId="16" priority="12"/>
  </conditionalFormatting>
  <conditionalFormatting sqref="E47">
    <cfRule type="duplicateValues" dxfId="15" priority="10"/>
  </conditionalFormatting>
  <conditionalFormatting sqref="E48">
    <cfRule type="duplicateValues" dxfId="14" priority="9"/>
  </conditionalFormatting>
  <conditionalFormatting sqref="E49">
    <cfRule type="duplicateValues" dxfId="13" priority="8"/>
  </conditionalFormatting>
  <conditionalFormatting sqref="E71:E72 E38 E19">
    <cfRule type="duplicateValues" dxfId="12" priority="132"/>
  </conditionalFormatting>
  <conditionalFormatting sqref="E74">
    <cfRule type="duplicateValues" dxfId="11" priority="135"/>
  </conditionalFormatting>
  <conditionalFormatting sqref="B57">
    <cfRule type="duplicateValues" dxfId="10" priority="5"/>
  </conditionalFormatting>
  <conditionalFormatting sqref="E57">
    <cfRule type="duplicateValues" dxfId="9" priority="7"/>
  </conditionalFormatting>
  <conditionalFormatting sqref="B73">
    <cfRule type="duplicateValues" dxfId="8" priority="3"/>
  </conditionalFormatting>
  <conditionalFormatting sqref="E73">
    <cfRule type="duplicateValues" dxfId="7" priority="4"/>
  </conditionalFormatting>
  <conditionalFormatting sqref="E81">
    <cfRule type="duplicateValues" dxfId="6" priority="1"/>
  </conditionalFormatting>
  <conditionalFormatting sqref="B81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9" sqref="F9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577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577 844 537 590 507 747 724 720 580 888 766 696                                                  </v>
      </c>
    </row>
    <row r="3" spans="2:6" ht="18.75" thickBot="1" x14ac:dyDescent="0.3">
      <c r="B3" s="22">
        <v>844</v>
      </c>
      <c r="C3" s="29" t="s">
        <v>17</v>
      </c>
    </row>
    <row r="4" spans="2:6" ht="18.75" thickBot="1" x14ac:dyDescent="0.3">
      <c r="B4" s="22">
        <v>537</v>
      </c>
      <c r="C4" s="29" t="s">
        <v>17</v>
      </c>
    </row>
    <row r="5" spans="2:6" ht="18.75" thickBot="1" x14ac:dyDescent="0.3">
      <c r="B5" s="22">
        <v>590</v>
      </c>
      <c r="C5" s="29" t="s">
        <v>17</v>
      </c>
    </row>
    <row r="6" spans="2:6" ht="18.75" thickBot="1" x14ac:dyDescent="0.3">
      <c r="B6" s="22">
        <v>507</v>
      </c>
      <c r="C6" s="29" t="s">
        <v>17</v>
      </c>
    </row>
    <row r="7" spans="2:6" ht="18.75" thickBot="1" x14ac:dyDescent="0.3">
      <c r="B7" s="22">
        <v>747</v>
      </c>
      <c r="C7" s="29" t="s">
        <v>17</v>
      </c>
    </row>
    <row r="8" spans="2:6" ht="18.75" thickBot="1" x14ac:dyDescent="0.3">
      <c r="B8" s="22">
        <v>724</v>
      </c>
      <c r="C8" s="29" t="s">
        <v>17</v>
      </c>
    </row>
    <row r="9" spans="2:6" ht="18.75" thickBot="1" x14ac:dyDescent="0.3">
      <c r="B9" s="22">
        <v>720</v>
      </c>
      <c r="C9" s="29" t="s">
        <v>17</v>
      </c>
    </row>
    <row r="10" spans="2:6" ht="18.75" thickBot="1" x14ac:dyDescent="0.3">
      <c r="B10" s="22">
        <v>580</v>
      </c>
      <c r="C10" s="29" t="s">
        <v>17</v>
      </c>
    </row>
    <row r="11" spans="2:6" ht="18.75" thickBot="1" x14ac:dyDescent="0.3">
      <c r="B11" s="22">
        <v>888</v>
      </c>
      <c r="C11" s="29" t="s">
        <v>17</v>
      </c>
    </row>
    <row r="12" spans="2:6" ht="18.75" thickBot="1" x14ac:dyDescent="0.3">
      <c r="B12" s="22">
        <v>766</v>
      </c>
      <c r="C12" s="29" t="s">
        <v>17</v>
      </c>
    </row>
    <row r="13" spans="2:6" ht="18.75" thickBot="1" x14ac:dyDescent="0.3">
      <c r="B13" s="22">
        <v>696</v>
      </c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6"/>
      <c r="C31" s="29" t="s">
        <v>17</v>
      </c>
    </row>
    <row r="32" spans="2:3" ht="18.75" thickBot="1" x14ac:dyDescent="0.3">
      <c r="B32" s="36"/>
      <c r="C32" s="29" t="s">
        <v>17</v>
      </c>
    </row>
    <row r="33" spans="2:3" ht="18.75" thickBot="1" x14ac:dyDescent="0.3">
      <c r="B33" s="36"/>
      <c r="C33" s="29" t="s">
        <v>17</v>
      </c>
    </row>
    <row r="34" spans="2:3" ht="18.75" thickBot="1" x14ac:dyDescent="0.3">
      <c r="B34" s="36"/>
      <c r="C34" s="29" t="s">
        <v>17</v>
      </c>
    </row>
    <row r="35" spans="2:3" ht="18.75" thickBot="1" x14ac:dyDescent="0.3">
      <c r="B35" s="36"/>
      <c r="C35" s="29" t="s">
        <v>17</v>
      </c>
    </row>
    <row r="36" spans="2:3" ht="18.75" thickBot="1" x14ac:dyDescent="0.3">
      <c r="B36" s="36"/>
      <c r="C36" s="29" t="s">
        <v>17</v>
      </c>
    </row>
    <row r="37" spans="2:3" ht="18.75" thickBot="1" x14ac:dyDescent="0.3">
      <c r="B37" s="36"/>
      <c r="C37" s="29" t="s">
        <v>17</v>
      </c>
    </row>
    <row r="38" spans="2:3" ht="18.75" thickBot="1" x14ac:dyDescent="0.3">
      <c r="B38" s="36"/>
      <c r="C38" s="29" t="s">
        <v>17</v>
      </c>
    </row>
    <row r="39" spans="2:3" ht="18.75" thickBot="1" x14ac:dyDescent="0.3">
      <c r="B39" s="36"/>
      <c r="C39" s="29" t="s">
        <v>17</v>
      </c>
    </row>
    <row r="40" spans="2:3" ht="18.75" thickBot="1" x14ac:dyDescent="0.3">
      <c r="B40" s="36"/>
      <c r="C40" s="29" t="s">
        <v>17</v>
      </c>
    </row>
    <row r="41" spans="2:3" ht="18.75" thickBot="1" x14ac:dyDescent="0.3">
      <c r="B41" s="36"/>
      <c r="C41" s="29" t="s">
        <v>17</v>
      </c>
    </row>
    <row r="42" spans="2:3" ht="18.75" thickBot="1" x14ac:dyDescent="0.3">
      <c r="B42" s="36"/>
      <c r="C42" s="29" t="s">
        <v>17</v>
      </c>
    </row>
    <row r="43" spans="2:3" ht="18.75" thickBot="1" x14ac:dyDescent="0.3">
      <c r="B43" s="36"/>
      <c r="C43" s="29" t="s">
        <v>17</v>
      </c>
    </row>
    <row r="44" spans="2:3" ht="18.75" thickBot="1" x14ac:dyDescent="0.3">
      <c r="B44" s="36"/>
      <c r="C44" s="29" t="s">
        <v>17</v>
      </c>
    </row>
    <row r="45" spans="2:3" ht="18.75" thickBot="1" x14ac:dyDescent="0.3">
      <c r="B45" s="36"/>
      <c r="C45" s="29" t="s">
        <v>17</v>
      </c>
    </row>
    <row r="46" spans="2:3" ht="18.75" thickBot="1" x14ac:dyDescent="0.3">
      <c r="B46" s="36"/>
      <c r="C46" s="29" t="s">
        <v>17</v>
      </c>
    </row>
    <row r="47" spans="2:3" ht="18.75" thickBot="1" x14ac:dyDescent="0.3">
      <c r="B47" s="36"/>
      <c r="C47" s="29" t="s">
        <v>17</v>
      </c>
    </row>
    <row r="48" spans="2:3" ht="18.75" thickBot="1" x14ac:dyDescent="0.3">
      <c r="B48" s="36"/>
      <c r="C48" s="29" t="s">
        <v>17</v>
      </c>
    </row>
    <row r="49" spans="2:3" ht="18.75" thickBot="1" x14ac:dyDescent="0.3">
      <c r="B49" s="36"/>
      <c r="C49" s="29" t="s">
        <v>17</v>
      </c>
    </row>
    <row r="50" spans="2:3" ht="18.75" thickBot="1" x14ac:dyDescent="0.3">
      <c r="B50" s="36"/>
      <c r="C50" s="29" t="s">
        <v>17</v>
      </c>
    </row>
    <row r="51" spans="2:3" ht="18.75" thickBot="1" x14ac:dyDescent="0.3">
      <c r="B51" s="36"/>
      <c r="C51" s="29" t="s">
        <v>17</v>
      </c>
    </row>
    <row r="52" spans="2:3" ht="18.75" thickBot="1" x14ac:dyDescent="0.3">
      <c r="B52" s="36"/>
      <c r="C52" s="29" t="s">
        <v>17</v>
      </c>
    </row>
    <row r="53" spans="2:3" ht="18.75" thickBot="1" x14ac:dyDescent="0.3">
      <c r="B53" s="36"/>
      <c r="C53" s="29" t="s">
        <v>17</v>
      </c>
    </row>
    <row r="54" spans="2:3" ht="18.75" thickBot="1" x14ac:dyDescent="0.3">
      <c r="B54" s="36"/>
      <c r="C54" s="29" t="s">
        <v>17</v>
      </c>
    </row>
    <row r="55" spans="2:3" ht="18.75" thickBot="1" x14ac:dyDescent="0.3">
      <c r="B55" s="36"/>
      <c r="C55" s="29" t="s">
        <v>17</v>
      </c>
    </row>
    <row r="56" spans="2:3" ht="18.75" thickBot="1" x14ac:dyDescent="0.3">
      <c r="B56" s="36"/>
      <c r="C56" s="29" t="s">
        <v>17</v>
      </c>
    </row>
    <row r="57" spans="2:3" ht="18.75" thickBot="1" x14ac:dyDescent="0.3">
      <c r="B57" s="36"/>
      <c r="C57" s="29" t="s">
        <v>17</v>
      </c>
    </row>
    <row r="58" spans="2:3" ht="18.75" thickBot="1" x14ac:dyDescent="0.3">
      <c r="B58" s="36"/>
      <c r="C58" s="29" t="s">
        <v>17</v>
      </c>
    </row>
    <row r="59" spans="2:3" ht="18.75" thickBot="1" x14ac:dyDescent="0.3">
      <c r="B59" s="36"/>
      <c r="C59" s="29" t="s">
        <v>17</v>
      </c>
    </row>
    <row r="60" spans="2:3" ht="18.75" thickBot="1" x14ac:dyDescent="0.3">
      <c r="B60" s="36"/>
      <c r="C60" s="29" t="s">
        <v>17</v>
      </c>
    </row>
    <row r="61" spans="2:3" ht="18.75" thickBot="1" x14ac:dyDescent="0.3">
      <c r="B61" s="36"/>
      <c r="C61" s="29" t="s">
        <v>17</v>
      </c>
    </row>
    <row r="62" spans="2:3" ht="18.75" thickBot="1" x14ac:dyDescent="0.3">
      <c r="B62" s="36"/>
      <c r="C62" s="29" t="s">
        <v>17</v>
      </c>
    </row>
    <row r="63" spans="2:3" ht="18.75" thickBot="1" x14ac:dyDescent="0.3">
      <c r="B63" s="36"/>
      <c r="C63" s="29" t="s">
        <v>17</v>
      </c>
    </row>
    <row r="64" spans="2:3" ht="18.75" thickBot="1" x14ac:dyDescent="0.3">
      <c r="B64" s="36"/>
      <c r="C64" s="29" t="s">
        <v>17</v>
      </c>
    </row>
    <row r="65" spans="2:3" ht="18.75" thickBot="1" x14ac:dyDescent="0.3">
      <c r="B65" s="36"/>
      <c r="C65" s="29" t="s">
        <v>17</v>
      </c>
    </row>
    <row r="66" spans="2:3" ht="18.75" thickBot="1" x14ac:dyDescent="0.3">
      <c r="B66" s="36"/>
      <c r="C66" s="29" t="s">
        <v>17</v>
      </c>
    </row>
    <row r="67" spans="2:3" ht="18.75" thickBot="1" x14ac:dyDescent="0.3">
      <c r="B67" s="36"/>
      <c r="C67" s="29" t="s">
        <v>17</v>
      </c>
    </row>
    <row r="68" spans="2:3" ht="18.75" thickBot="1" x14ac:dyDescent="0.3">
      <c r="B68" s="37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4" priority="9"/>
  </conditionalFormatting>
  <conditionalFormatting sqref="B31:B68">
    <cfRule type="duplicateValues" dxfId="3" priority="7"/>
  </conditionalFormatting>
  <conditionalFormatting sqref="B26:B30">
    <cfRule type="duplicateValues" dxfId="2" priority="3"/>
  </conditionalFormatting>
  <conditionalFormatting sqref="B14:B25">
    <cfRule type="duplicateValues" dxfId="1" priority="2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2021-06-02T20:54:46Z</dcterms:modified>
</cp:coreProperties>
</file>