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2\"/>
    </mc:Choice>
  </mc:AlternateContent>
  <bookViews>
    <workbookView xWindow="0" yWindow="0" windowWidth="18555" windowHeight="711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Efectivo!$A$52:$E$52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B36" i="1"/>
  <c r="B59" i="1" l="1"/>
  <c r="C99" i="1"/>
  <c r="C100" i="1"/>
  <c r="A99" i="1"/>
  <c r="A100" i="1"/>
  <c r="C95" i="1"/>
  <c r="C96" i="1"/>
  <c r="C97" i="1"/>
  <c r="C98" i="1"/>
  <c r="A95" i="1"/>
  <c r="A96" i="1"/>
  <c r="A97" i="1"/>
  <c r="A98" i="1"/>
  <c r="C89" i="1"/>
  <c r="C90" i="1"/>
  <c r="C91" i="1"/>
  <c r="C92" i="1"/>
  <c r="C93" i="1"/>
  <c r="C94" i="1"/>
  <c r="A89" i="1"/>
  <c r="A90" i="1"/>
  <c r="A91" i="1"/>
  <c r="A92" i="1"/>
  <c r="A93" i="1"/>
  <c r="A94" i="1"/>
  <c r="C83" i="1"/>
  <c r="C84" i="1"/>
  <c r="C85" i="1"/>
  <c r="C86" i="1"/>
  <c r="C87" i="1"/>
  <c r="C88" i="1"/>
  <c r="A84" i="1"/>
  <c r="A85" i="1"/>
  <c r="A86" i="1"/>
  <c r="A87" i="1"/>
  <c r="A88" i="1"/>
  <c r="C56" i="1"/>
  <c r="C57" i="1"/>
  <c r="C58" i="1"/>
  <c r="A56" i="1"/>
  <c r="A57" i="1"/>
  <c r="A58" i="1"/>
  <c r="C81" i="1"/>
  <c r="C82" i="1"/>
  <c r="A81" i="1"/>
  <c r="A82" i="1"/>
  <c r="A83" i="1"/>
  <c r="C34" i="1" l="1"/>
  <c r="A34" i="1"/>
  <c r="C33" i="1"/>
  <c r="A33" i="1"/>
  <c r="C32" i="1"/>
  <c r="A32" i="1"/>
  <c r="C31" i="1"/>
  <c r="A31" i="1"/>
  <c r="C28" i="1"/>
  <c r="A28" i="1"/>
  <c r="C27" i="1"/>
  <c r="A27" i="1"/>
  <c r="C26" i="1"/>
  <c r="A26" i="1"/>
  <c r="C25" i="1"/>
  <c r="A25" i="1"/>
  <c r="C24" i="1"/>
  <c r="A24" i="1"/>
  <c r="C23" i="1"/>
  <c r="A23" i="1"/>
  <c r="C46" i="1"/>
  <c r="A46" i="1"/>
  <c r="C48" i="1"/>
  <c r="A48" i="1"/>
  <c r="C47" i="1"/>
  <c r="A47" i="1"/>
  <c r="C44" i="1"/>
  <c r="A44" i="1"/>
  <c r="C43" i="1"/>
  <c r="A43" i="1"/>
  <c r="C54" i="1"/>
  <c r="A54" i="1"/>
  <c r="C53" i="1"/>
  <c r="A53" i="1"/>
  <c r="B10" i="1" l="1"/>
  <c r="B49" i="1"/>
  <c r="C80" i="1"/>
  <c r="A80" i="1"/>
  <c r="C78" i="1"/>
  <c r="A78" i="1"/>
  <c r="C77" i="1"/>
  <c r="A77" i="1"/>
  <c r="C76" i="1"/>
  <c r="A76" i="1"/>
  <c r="C79" i="1"/>
  <c r="A79" i="1"/>
  <c r="C73" i="1" l="1"/>
  <c r="C74" i="1"/>
  <c r="C75" i="1"/>
  <c r="A73" i="1"/>
  <c r="A74" i="1"/>
  <c r="A75" i="1"/>
  <c r="C14" i="1"/>
  <c r="A14" i="1"/>
  <c r="B15" i="1"/>
  <c r="C30" i="1" l="1"/>
  <c r="C35" i="1"/>
  <c r="A30" i="1"/>
  <c r="A35" i="1"/>
  <c r="C72" i="1"/>
  <c r="A72" i="1"/>
  <c r="F2" i="3"/>
  <c r="C45" i="1"/>
  <c r="A45" i="1"/>
  <c r="C69" i="1"/>
  <c r="C70" i="1"/>
  <c r="C71" i="1"/>
  <c r="A69" i="1"/>
  <c r="A70" i="1"/>
  <c r="A71" i="1"/>
  <c r="C29" i="1"/>
  <c r="A29" i="1"/>
  <c r="A42" i="1" l="1"/>
  <c r="C42" i="1"/>
  <c r="A68" i="1"/>
  <c r="C68" i="1"/>
  <c r="C55" i="1" l="1"/>
  <c r="A55" i="1"/>
  <c r="C22" i="1" l="1"/>
  <c r="A22" i="1"/>
  <c r="C41" i="1" l="1"/>
  <c r="A41" i="1"/>
  <c r="C21" i="1"/>
  <c r="A21" i="1"/>
  <c r="C67" i="1" l="1"/>
  <c r="A67" i="1"/>
  <c r="C66" i="1"/>
  <c r="A66" i="1"/>
  <c r="C40" i="1"/>
  <c r="A40" i="1"/>
  <c r="C20" i="1"/>
  <c r="A20" i="1"/>
  <c r="C19" i="1"/>
  <c r="A19" i="1"/>
  <c r="A62" i="1" l="1"/>
</calcChain>
</file>

<file path=xl/sharedStrings.xml><?xml version="1.0" encoding="utf-8"?>
<sst xmlns="http://schemas.openxmlformats.org/spreadsheetml/2006/main" count="1004" uniqueCount="27">
  <si>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</si>
  <si>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</si>
  <si>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</si>
  <si>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</si>
  <si>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</si>
  <si>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</si>
  <si>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</si>
  <si>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</si>
  <si>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</si>
  <si>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</si>
  <si>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</si>
  <si>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</si>
  <si>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</si>
  <si>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</si>
  <si>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</si>
  <si>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</si>
  <si>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</si>
  <si>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</si>
  <si>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</si>
  <si>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</si>
  <si>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</si>
  <si>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</si>
  <si>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RECHAZO LLENA</t>
  </si>
  <si>
    <t>3 Gavetas Vacías</t>
  </si>
  <si>
    <t>2 Gavetas Vacías + 1 Fallando</t>
  </si>
  <si>
    <t>NORTE</t>
  </si>
  <si>
    <t xml:space="preserve">ATM Inversiones JF Group (Shell Canabacoa)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</si>
</sst>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8" applyNumberFormat="0" applyAlignment="0" applyProtection="0"/>
    <xf numFmtId="0" fontId="21" fillId="16" borderId="29" applyNumberFormat="0" applyAlignment="0" applyProtection="0"/>
    <xf numFmtId="0" fontId="22" fillId="16" borderId="28" applyNumberFormat="0" applyAlignment="0" applyProtection="0"/>
    <xf numFmtId="0" fontId="23" fillId="0" borderId="30" applyNumberFormat="0" applyFill="0" applyAlignment="0" applyProtection="0"/>
    <xf numFmtId="0" fontId="24" fillId="17" borderId="31" applyNumberFormat="0" applyAlignment="0" applyProtection="0"/>
    <xf numFmtId="0" fontId="25" fillId="0" borderId="0" applyNumberFormat="0" applyFill="0" applyBorder="0" applyAlignment="0" applyProtection="0"/>
    <xf numFmtId="0" fontId="13" fillId="18" borderId="32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3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5" xfId="0" applyNumberFormat="1" applyFill="1" applyBorder="1"/>
    <xf numFmtId="49" fontId="0" fillId="46" borderId="34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8"/>
      <tableStyleElement type="headerRow" dxfId="237"/>
      <tableStyleElement type="totalRow" dxfId="236"/>
      <tableStyleElement type="firstColumn" dxfId="235"/>
      <tableStyleElement type="lastColumn" dxfId="234"/>
      <tableStyleElement type="firstRowStripe" dxfId="233"/>
      <tableStyleElement type="firstColumnStripe" dxfId="2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70" zoomScaleNormal="100" workbookViewId="0">
      <selection activeCell="F84" sqref="F84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44348.708333333336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44349.25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">
        <v>25</v>
      </c>
      <c r="B9" s="22"/>
      <c r="C9" s="25" t="s">
        <v>26</v>
      </c>
      <c r="D9" s="16" t="s">
        <v>21</v>
      </c>
      <c r="E9" s="31"/>
    </row>
    <row r="10" spans="1:5" ht="18.75" thickBot="1" x14ac:dyDescent="0.3">
      <c r="A10" s="3" t="s">
        <v>11</v>
      </c>
      <c r="B10" s="32">
        <f>COUNT(B9:B9)</f>
        <v>0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62" t="s">
        <v>16</v>
      </c>
      <c r="B12" s="63"/>
      <c r="C12" s="63"/>
      <c r="D12" s="63"/>
      <c r="E12" s="6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 t="e">
        <f>VLOOKUP(B14,'[1]LISTADO ATM'!$A$2:$C$822,3,0)</f>
        <v>#N/A</v>
      </c>
      <c r="B14" s="22"/>
      <c r="C14" s="3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2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41" t="s">
        <v>14</v>
      </c>
      <c r="B17" s="42"/>
      <c r="C17" s="42"/>
      <c r="D17" s="42"/>
      <c r="E17" s="43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3335902252</v>
      </c>
    </row>
    <row r="20" spans="1:5" ht="18" x14ac:dyDescent="0.25">
      <c r="A20" s="22" t="str">
        <f>VLOOKUP(B20,'[1]LISTADO ATM'!$A$2:$C$822,3,0)</f>
        <v>SUR</v>
      </c>
      <c r="B20" s="22">
        <v>733</v>
      </c>
      <c r="C20" s="22" t="str">
        <f>VLOOKUP(B20,'[1]LISTADO ATM'!$A$2:$B$822,2,0)</f>
        <v xml:space="preserve">ATM Zona Franca Perdenales </v>
      </c>
      <c r="D20" s="15" t="s">
        <v>10</v>
      </c>
      <c r="E20" s="27">
        <v>3335903589</v>
      </c>
    </row>
    <row r="21" spans="1:5" ht="18" x14ac:dyDescent="0.25">
      <c r="A21" s="22" t="str">
        <f>VLOOKUP(B21,'[1]LISTADO ATM'!$A$2:$C$822,3,0)</f>
        <v>ESTE</v>
      </c>
      <c r="B21" s="22">
        <v>429</v>
      </c>
      <c r="C21" s="22" t="str">
        <f>VLOOKUP(B21,'[1]LISTADO ATM'!$A$2:$B$822,2,0)</f>
        <v xml:space="preserve">ATM Oficina Jumbo La Romana </v>
      </c>
      <c r="D21" s="15" t="s">
        <v>10</v>
      </c>
      <c r="E21" s="27">
        <v>3335904850</v>
      </c>
    </row>
    <row r="22" spans="1:5" ht="18" x14ac:dyDescent="0.25">
      <c r="A22" s="22" t="str">
        <f>VLOOKUP(B22,'[1]LISTADO ATM'!$A$2:$C$822,3,0)</f>
        <v>DISTRITO NACIONAL</v>
      </c>
      <c r="B22" s="22">
        <v>24</v>
      </c>
      <c r="C22" s="22" t="str">
        <f>VLOOKUP(B22,'[1]LISTADO ATM'!$A$2:$B$822,2,0)</f>
        <v xml:space="preserve">ATM Oficina Eusebio Manzueta </v>
      </c>
      <c r="D22" s="15" t="s">
        <v>10</v>
      </c>
      <c r="E22" s="27">
        <v>3335905172</v>
      </c>
    </row>
    <row r="23" spans="1:5" ht="15.75" customHeight="1" x14ac:dyDescent="0.25">
      <c r="A23" s="22" t="str">
        <f>VLOOKUP(B23,'[1]LISTADO ATM'!$A$2:$C$822,3,0)</f>
        <v>NORTE</v>
      </c>
      <c r="B23" s="22">
        <v>805</v>
      </c>
      <c r="C23" s="22" t="str">
        <f>VLOOKUP(B23,'[1]LISTADO ATM'!$A$2:$B$822,2,0)</f>
        <v xml:space="preserve">ATM Be Live Grand Marién (Puerto Plata) </v>
      </c>
      <c r="D23" s="15" t="s">
        <v>10</v>
      </c>
      <c r="E23" s="27">
        <v>3335905641</v>
      </c>
    </row>
    <row r="24" spans="1:5" ht="15.75" customHeight="1" x14ac:dyDescent="0.25">
      <c r="A24" s="22" t="str">
        <f>VLOOKUP(B24,'[1]LISTADO ATM'!$A$2:$C$822,3,0)</f>
        <v>NORTE</v>
      </c>
      <c r="B24" s="22">
        <v>350</v>
      </c>
      <c r="C24" s="22" t="str">
        <f>VLOOKUP(B24,'[1]LISTADO ATM'!$A$2:$B$822,2,0)</f>
        <v xml:space="preserve">ATM Oficina Villa Tapia </v>
      </c>
      <c r="D24" s="15" t="s">
        <v>10</v>
      </c>
      <c r="E24" s="27">
        <v>3335905816</v>
      </c>
    </row>
    <row r="25" spans="1:5" ht="15.75" customHeight="1" x14ac:dyDescent="0.25">
      <c r="A25" s="22" t="str">
        <f>VLOOKUP(B25,'[1]LISTADO ATM'!$A$2:$C$822,3,0)</f>
        <v>SUR</v>
      </c>
      <c r="B25" s="22">
        <v>311</v>
      </c>
      <c r="C25" s="22" t="str">
        <f>VLOOKUP(B25,'[1]LISTADO ATM'!$A$2:$B$822,2,0)</f>
        <v>ATM Plaza Eroski</v>
      </c>
      <c r="D25" s="15" t="s">
        <v>10</v>
      </c>
      <c r="E25" s="27">
        <v>3335906502</v>
      </c>
    </row>
    <row r="26" spans="1:5" ht="15.75" customHeight="1" x14ac:dyDescent="0.25">
      <c r="A26" s="22" t="str">
        <f>VLOOKUP(B26,'[1]LISTADO ATM'!$A$2:$C$822,3,0)</f>
        <v>ESTE</v>
      </c>
      <c r="B26" s="22">
        <v>399</v>
      </c>
      <c r="C26" s="22" t="str">
        <f>VLOOKUP(B26,'[1]LISTADO ATM'!$A$2:$B$822,2,0)</f>
        <v xml:space="preserve">ATM Oficina La Romana II </v>
      </c>
      <c r="D26" s="15" t="s">
        <v>10</v>
      </c>
      <c r="E26" s="27">
        <v>3335906669</v>
      </c>
    </row>
    <row r="27" spans="1:5" ht="15.75" customHeight="1" x14ac:dyDescent="0.25">
      <c r="A27" s="22" t="str">
        <f>VLOOKUP(B27,'[1]LISTADO ATM'!$A$2:$C$822,3,0)</f>
        <v>ESTE</v>
      </c>
      <c r="B27" s="22">
        <v>608</v>
      </c>
      <c r="C27" s="22" t="str">
        <f>VLOOKUP(B27,'[1]LISTADO ATM'!$A$2:$B$822,2,0)</f>
        <v xml:space="preserve">ATM Oficina Jumbo (San Pedro) </v>
      </c>
      <c r="D27" s="15" t="s">
        <v>10</v>
      </c>
      <c r="E27" s="27">
        <v>3335906674</v>
      </c>
    </row>
    <row r="28" spans="1:5" ht="15.75" customHeight="1" x14ac:dyDescent="0.25">
      <c r="A28" s="22" t="str">
        <f>VLOOKUP(B28,'[1]LISTADO ATM'!$A$2:$C$822,3,0)</f>
        <v>NORTE</v>
      </c>
      <c r="B28" s="22">
        <v>138</v>
      </c>
      <c r="C28" s="22" t="str">
        <f>VLOOKUP(B28,'[1]LISTADO ATM'!$A$2:$B$822,2,0)</f>
        <v xml:space="preserve">ATM UNP Fantino </v>
      </c>
      <c r="D28" s="15" t="s">
        <v>10</v>
      </c>
      <c r="E28" s="27">
        <v>3335906957</v>
      </c>
    </row>
    <row r="29" spans="1:5" ht="15.75" customHeight="1" x14ac:dyDescent="0.25">
      <c r="A29" s="22" t="str">
        <f>VLOOKUP(B29,'[1]LISTADO ATM'!$A$2:$C$822,3,0)</f>
        <v>SUR</v>
      </c>
      <c r="B29" s="22">
        <v>984</v>
      </c>
      <c r="C29" s="22" t="str">
        <f>VLOOKUP(B29,'[1]LISTADO ATM'!$A$2:$B$822,2,0)</f>
        <v xml:space="preserve">ATM Oficina Neiba II </v>
      </c>
      <c r="D29" s="15" t="s">
        <v>10</v>
      </c>
      <c r="E29" s="27">
        <v>3335907342</v>
      </c>
    </row>
    <row r="30" spans="1:5" ht="15.75" customHeight="1" x14ac:dyDescent="0.25">
      <c r="A30" s="22" t="str">
        <f>VLOOKUP(B30,'[1]LISTADO ATM'!$A$2:$C$822,3,0)</f>
        <v>ESTE</v>
      </c>
      <c r="B30" s="22">
        <v>268</v>
      </c>
      <c r="C30" s="22" t="str">
        <f>VLOOKUP(B30,'[1]LISTADO ATM'!$A$2:$B$822,2,0)</f>
        <v xml:space="preserve">ATM Autobanco La Altagracia (Higuey) </v>
      </c>
      <c r="D30" s="15" t="s">
        <v>10</v>
      </c>
      <c r="E30" s="27">
        <v>3335907343</v>
      </c>
    </row>
    <row r="31" spans="1:5" ht="15.75" customHeight="1" x14ac:dyDescent="0.25">
      <c r="A31" s="22" t="str">
        <f>VLOOKUP(B31,'[1]LISTADO ATM'!$A$2:$C$822,3,0)</f>
        <v>NORTE</v>
      </c>
      <c r="B31" s="22">
        <v>351</v>
      </c>
      <c r="C31" s="22" t="str">
        <f>VLOOKUP(B31,'[1]LISTADO ATM'!$A$2:$B$822,2,0)</f>
        <v xml:space="preserve">ATM S/M José Luís (Puerto Plata) </v>
      </c>
      <c r="D31" s="15" t="s">
        <v>10</v>
      </c>
      <c r="E31" s="27">
        <v>3335907344</v>
      </c>
    </row>
    <row r="32" spans="1:5" ht="15.75" customHeight="1" x14ac:dyDescent="0.25">
      <c r="A32" s="22" t="str">
        <f>VLOOKUP(B32,'[1]LISTADO ATM'!$A$2:$C$822,3,0)</f>
        <v>NORTE</v>
      </c>
      <c r="B32" s="22">
        <v>606</v>
      </c>
      <c r="C32" s="22" t="str">
        <f>VLOOKUP(B32,'[1]LISTADO ATM'!$A$2:$B$822,2,0)</f>
        <v xml:space="preserve">ATM UNP Manolo Tavarez Justo </v>
      </c>
      <c r="D32" s="15" t="s">
        <v>10</v>
      </c>
      <c r="E32" s="27">
        <v>3335907345</v>
      </c>
    </row>
    <row r="33" spans="1:5" ht="15.75" customHeight="1" x14ac:dyDescent="0.25">
      <c r="A33" s="22" t="str">
        <f>VLOOKUP(B33,'[1]LISTADO ATM'!$A$2:$C$822,3,0)</f>
        <v>NORTE</v>
      </c>
      <c r="B33" s="22">
        <v>4</v>
      </c>
      <c r="C33" s="22" t="str">
        <f>VLOOKUP(B33,'[1]LISTADO ATM'!$A$2:$B$822,2,0)</f>
        <v>ATM Avenida Rivas</v>
      </c>
      <c r="D33" s="15" t="s">
        <v>10</v>
      </c>
      <c r="E33" s="27">
        <v>3335907347</v>
      </c>
    </row>
    <row r="34" spans="1:5" ht="15.75" customHeight="1" x14ac:dyDescent="0.25">
      <c r="A34" s="22" t="str">
        <f>VLOOKUP(B34,'[1]LISTADO ATM'!$A$2:$C$822,3,0)</f>
        <v>NORTE</v>
      </c>
      <c r="B34" s="22">
        <v>763</v>
      </c>
      <c r="C34" s="22" t="str">
        <f>VLOOKUP(B34,'[1]LISTADO ATM'!$A$2:$B$822,2,0)</f>
        <v xml:space="preserve">ATM UNP Montellano </v>
      </c>
      <c r="D34" s="15" t="s">
        <v>10</v>
      </c>
      <c r="E34" s="27">
        <v>3335907356</v>
      </c>
    </row>
    <row r="35" spans="1:5" ht="15.75" customHeight="1" x14ac:dyDescent="0.25">
      <c r="A35" s="22" t="str">
        <f>VLOOKUP(B35,'[1]LISTADO ATM'!$A$2:$C$822,3,0)</f>
        <v>ESTE</v>
      </c>
      <c r="B35" s="22">
        <v>963</v>
      </c>
      <c r="C35" s="22" t="str">
        <f>VLOOKUP(B35,'[1]LISTADO ATM'!$A$2:$B$822,2,0)</f>
        <v xml:space="preserve">ATM Multiplaza La Romana </v>
      </c>
      <c r="D35" s="15" t="s">
        <v>10</v>
      </c>
      <c r="E35" s="27">
        <v>3335907363</v>
      </c>
    </row>
    <row r="36" spans="1:5" ht="18.75" thickBot="1" x14ac:dyDescent="0.3">
      <c r="A36" s="26"/>
      <c r="B36" s="32">
        <f>COUNT(B19:B35)</f>
        <v>17</v>
      </c>
      <c r="C36" s="14"/>
      <c r="D36" s="14"/>
      <c r="E36" s="14"/>
    </row>
    <row r="37" spans="1:5" ht="15.75" thickBot="1" x14ac:dyDescent="0.3">
      <c r="B37" s="5"/>
      <c r="E37" s="5"/>
    </row>
    <row r="38" spans="1:5" ht="18.75" thickBot="1" x14ac:dyDescent="0.3">
      <c r="A38" s="41" t="s">
        <v>20</v>
      </c>
      <c r="B38" s="42"/>
      <c r="C38" s="42"/>
      <c r="D38" s="42"/>
      <c r="E38" s="43"/>
    </row>
    <row r="39" spans="1:5" ht="18" x14ac:dyDescent="0.25">
      <c r="A39" s="2" t="s">
        <v>5</v>
      </c>
      <c r="B39" s="2" t="s">
        <v>6</v>
      </c>
      <c r="C39" s="2" t="s">
        <v>7</v>
      </c>
      <c r="D39" s="2" t="s">
        <v>8</v>
      </c>
      <c r="E39" s="2" t="s">
        <v>9</v>
      </c>
    </row>
    <row r="40" spans="1:5" ht="18" x14ac:dyDescent="0.25">
      <c r="A40" s="19" t="str">
        <f>VLOOKUP(B40,'[1]LISTADO ATM'!$A$2:$C$822,3,0)</f>
        <v>DISTRITO NACIONAL</v>
      </c>
      <c r="B40" s="22">
        <v>577</v>
      </c>
      <c r="C40" s="25" t="str">
        <f>VLOOKUP(B40,'[1]LISTADO ATM'!$A$2:$B$822,2,0)</f>
        <v xml:space="preserve">ATM Olé Ave. Duarte </v>
      </c>
      <c r="D40" s="22" t="s">
        <v>18</v>
      </c>
      <c r="E40" s="31">
        <v>3335903625</v>
      </c>
    </row>
    <row r="41" spans="1:5" ht="18" x14ac:dyDescent="0.25">
      <c r="A41" s="19" t="str">
        <f>VLOOKUP(B41,'[1]LISTADO ATM'!$A$2:$C$822,3,0)</f>
        <v>ESTE</v>
      </c>
      <c r="B41" s="22">
        <v>844</v>
      </c>
      <c r="C41" s="25" t="str">
        <f>VLOOKUP(B41,'[1]LISTADO ATM'!$A$2:$B$822,2,0)</f>
        <v xml:space="preserve">ATM San Juan Shopping Center (Bávaro) </v>
      </c>
      <c r="D41" s="22" t="s">
        <v>18</v>
      </c>
      <c r="E41" s="31">
        <v>3335904791</v>
      </c>
    </row>
    <row r="42" spans="1:5" ht="18" x14ac:dyDescent="0.25">
      <c r="A42" s="19" t="str">
        <f>VLOOKUP(B42,'[1]LISTADO ATM'!$A$2:$C$822,3,0)</f>
        <v>DISTRITO NACIONAL</v>
      </c>
      <c r="B42" s="22">
        <v>911</v>
      </c>
      <c r="C42" s="25" t="str">
        <f>VLOOKUP(B42,'[1]LISTADO ATM'!$A$2:$B$822,2,0)</f>
        <v xml:space="preserve">ATM Oficina Venezuela II </v>
      </c>
      <c r="D42" s="22" t="s">
        <v>18</v>
      </c>
      <c r="E42" s="31">
        <v>3335905628</v>
      </c>
    </row>
    <row r="43" spans="1:5" ht="18" x14ac:dyDescent="0.25">
      <c r="A43" s="19" t="str">
        <f>VLOOKUP(B43,'[1]LISTADO ATM'!$A$2:$C$822,3,0)</f>
        <v>SUR</v>
      </c>
      <c r="B43" s="22">
        <v>537</v>
      </c>
      <c r="C43" s="25" t="str">
        <f>VLOOKUP(B43,'[1]LISTADO ATM'!$A$2:$B$822,2,0)</f>
        <v xml:space="preserve">ATM Estación Texaco Enriquillo (Barahona) </v>
      </c>
      <c r="D43" s="22" t="s">
        <v>18</v>
      </c>
      <c r="E43" s="31">
        <v>3335906533</v>
      </c>
    </row>
    <row r="44" spans="1:5" ht="18" x14ac:dyDescent="0.25">
      <c r="A44" s="19" t="str">
        <f>VLOOKUP(B44,'[1]LISTADO ATM'!$A$2:$C$822,3,0)</f>
        <v>DISTRITO NACIONAL</v>
      </c>
      <c r="B44" s="22">
        <v>590</v>
      </c>
      <c r="C44" s="25" t="str">
        <f>VLOOKUP(B44,'[1]LISTADO ATM'!$A$2:$B$822,2,0)</f>
        <v xml:space="preserve">ATM Olé Aut. Las Américas </v>
      </c>
      <c r="D44" s="22" t="s">
        <v>18</v>
      </c>
      <c r="E44" s="25">
        <v>3335907051</v>
      </c>
    </row>
    <row r="45" spans="1:5" ht="18" x14ac:dyDescent="0.25">
      <c r="A45" s="19" t="str">
        <f>VLOOKUP(B45,'[1]LISTADO ATM'!$A$2:$C$822,3,0)</f>
        <v>DISTRITO NACIONAL</v>
      </c>
      <c r="B45" s="22">
        <v>517</v>
      </c>
      <c r="C45" s="25" t="str">
        <f>VLOOKUP(B45,'[1]LISTADO ATM'!$A$2:$B$822,2,0)</f>
        <v xml:space="preserve">ATM Autobanco Oficina Sans Soucí </v>
      </c>
      <c r="D45" s="22" t="s">
        <v>18</v>
      </c>
      <c r="E45" s="31">
        <v>3335907304</v>
      </c>
    </row>
    <row r="46" spans="1:5" ht="18" x14ac:dyDescent="0.25">
      <c r="A46" s="19" t="str">
        <f>VLOOKUP(B46,'[1]LISTADO ATM'!$A$2:$C$822,3,0)</f>
        <v>NORTE</v>
      </c>
      <c r="B46" s="22">
        <v>291</v>
      </c>
      <c r="C46" s="25" t="str">
        <f>VLOOKUP(B46,'[1]LISTADO ATM'!$A$2:$B$822,2,0)</f>
        <v xml:space="preserve">ATM S/M Jumbo Las Colinas </v>
      </c>
      <c r="D46" s="22" t="s">
        <v>18</v>
      </c>
      <c r="E46" s="31">
        <v>3335907321</v>
      </c>
    </row>
    <row r="47" spans="1:5" ht="18" x14ac:dyDescent="0.25">
      <c r="A47" s="19" t="str">
        <f>VLOOKUP(B47,'[1]LISTADO ATM'!$A$2:$C$822,3,0)</f>
        <v>DISTRITO NACIONAL</v>
      </c>
      <c r="B47" s="22">
        <v>507</v>
      </c>
      <c r="C47" s="25" t="str">
        <f>VLOOKUP(B47,'[1]LISTADO ATM'!$A$2:$B$822,2,0)</f>
        <v>ATM Estación Sigma Boca Chica</v>
      </c>
      <c r="D47" s="22" t="s">
        <v>18</v>
      </c>
      <c r="E47" s="31">
        <v>3335907364</v>
      </c>
    </row>
    <row r="48" spans="1:5" ht="18" x14ac:dyDescent="0.25">
      <c r="A48" s="19" t="str">
        <f>VLOOKUP(B48,'[1]LISTADO ATM'!$A$2:$C$822,3,0)</f>
        <v>NORTE</v>
      </c>
      <c r="B48" s="22">
        <v>747</v>
      </c>
      <c r="C48" s="25" t="str">
        <f>VLOOKUP(B48,'[1]LISTADO ATM'!$A$2:$B$822,2,0)</f>
        <v xml:space="preserve">ATM Club BR (Santiago) </v>
      </c>
      <c r="D48" s="22" t="s">
        <v>18</v>
      </c>
      <c r="E48" s="25">
        <v>3335907366</v>
      </c>
    </row>
    <row r="49" spans="1:5" ht="18.75" thickBot="1" x14ac:dyDescent="0.3">
      <c r="A49" s="26" t="s">
        <v>11</v>
      </c>
      <c r="B49" s="32">
        <f>COUNT(B40:B48)</f>
        <v>9</v>
      </c>
      <c r="C49" s="14"/>
      <c r="D49" s="14"/>
      <c r="E49" s="14"/>
    </row>
    <row r="50" spans="1:5" ht="15.75" thickBot="1" x14ac:dyDescent="0.3">
      <c r="B50" s="5"/>
      <c r="E50" s="5"/>
    </row>
    <row r="51" spans="1:5" ht="18" x14ac:dyDescent="0.25">
      <c r="A51" s="44" t="s">
        <v>13</v>
      </c>
      <c r="B51" s="45"/>
      <c r="C51" s="45"/>
      <c r="D51" s="45"/>
      <c r="E51" s="46"/>
    </row>
    <row r="52" spans="1:5" ht="18" x14ac:dyDescent="0.25">
      <c r="A52" s="2" t="s">
        <v>5</v>
      </c>
      <c r="B52" s="2" t="s">
        <v>6</v>
      </c>
      <c r="C52" s="4" t="s">
        <v>7</v>
      </c>
      <c r="D52" s="18" t="s">
        <v>8</v>
      </c>
      <c r="E52" s="18" t="s">
        <v>9</v>
      </c>
    </row>
    <row r="53" spans="1:5" ht="18" x14ac:dyDescent="0.25">
      <c r="A53" s="19" t="str">
        <f>VLOOKUP(B53,'[1]LISTADO ATM'!$A$2:$C$822,3,0)</f>
        <v>DISTRITO NACIONAL</v>
      </c>
      <c r="B53" s="22">
        <v>576</v>
      </c>
      <c r="C53" s="25" t="str">
        <f>VLOOKUP(B53,'[1]LISTADO ATM'!$A$2:$B$822,2,0)</f>
        <v xml:space="preserve">ATM IDSS </v>
      </c>
      <c r="D53" s="34" t="s">
        <v>22</v>
      </c>
      <c r="E53" s="25">
        <v>3335903643</v>
      </c>
    </row>
    <row r="54" spans="1:5" ht="18" x14ac:dyDescent="0.25">
      <c r="A54" s="19" t="str">
        <f>VLOOKUP(B54,'[1]LISTADO ATM'!$A$2:$C$822,3,0)</f>
        <v>DISTRITO NACIONAL</v>
      </c>
      <c r="B54" s="22">
        <v>420</v>
      </c>
      <c r="C54" s="25" t="str">
        <f>VLOOKUP(B54,'[1]LISTADO ATM'!$A$2:$B$822,2,0)</f>
        <v xml:space="preserve">ATM DGII Av. Lincoln </v>
      </c>
      <c r="D54" s="34" t="s">
        <v>22</v>
      </c>
      <c r="E54" s="25">
        <v>3335905004</v>
      </c>
    </row>
    <row r="55" spans="1:5" ht="18" x14ac:dyDescent="0.25">
      <c r="A55" s="19" t="str">
        <f>VLOOKUP(B55,'[1]LISTADO ATM'!$A$2:$C$822,3,0)</f>
        <v>SUR</v>
      </c>
      <c r="B55" s="22">
        <v>297</v>
      </c>
      <c r="C55" s="25" t="str">
        <f>VLOOKUP(B55,'[1]LISTADO ATM'!$A$2:$B$822,2,0)</f>
        <v xml:space="preserve">ATM S/M Cadena Ocoa </v>
      </c>
      <c r="D55" s="34" t="s">
        <v>22</v>
      </c>
      <c r="E55" s="25">
        <v>3335907293</v>
      </c>
    </row>
    <row r="56" spans="1:5" ht="18" x14ac:dyDescent="0.25">
      <c r="A56" s="19" t="str">
        <f>VLOOKUP(B56,'[1]LISTADO ATM'!$A$2:$C$822,3,0)</f>
        <v>DISTRITO NACIONAL</v>
      </c>
      <c r="B56" s="22">
        <v>378</v>
      </c>
      <c r="C56" s="25" t="str">
        <f>VLOOKUP(B56,'[1]LISTADO ATM'!$A$2:$B$822,2,0)</f>
        <v>ATM UNP Villa Flores</v>
      </c>
      <c r="D56" s="34" t="s">
        <v>22</v>
      </c>
      <c r="E56" s="25">
        <v>3335906874</v>
      </c>
    </row>
    <row r="57" spans="1:5" ht="18" x14ac:dyDescent="0.25">
      <c r="A57" s="19" t="str">
        <f>VLOOKUP(B57,'[1]LISTADO ATM'!$A$2:$C$822,3,0)</f>
        <v>SUR</v>
      </c>
      <c r="B57" s="22">
        <v>764</v>
      </c>
      <c r="C57" s="25" t="str">
        <f>VLOOKUP(B57,'[1]LISTADO ATM'!$A$2:$B$822,2,0)</f>
        <v xml:space="preserve">ATM Oficina Elías Piña </v>
      </c>
      <c r="D57" s="34" t="s">
        <v>22</v>
      </c>
      <c r="E57" s="25">
        <v>3335907332</v>
      </c>
    </row>
    <row r="58" spans="1:5" ht="18" x14ac:dyDescent="0.25">
      <c r="A58" s="19" t="str">
        <f>VLOOKUP(B58,'[1]LISTADO ATM'!$A$2:$C$822,3,0)</f>
        <v>SUR</v>
      </c>
      <c r="B58" s="22">
        <v>880</v>
      </c>
      <c r="C58" s="25" t="str">
        <f>VLOOKUP(B58,'[1]LISTADO ATM'!$A$2:$B$822,2,0)</f>
        <v xml:space="preserve">ATM Autoservicio Barahona II </v>
      </c>
      <c r="D58" s="34" t="s">
        <v>22</v>
      </c>
      <c r="E58" s="25">
        <v>3335907331</v>
      </c>
    </row>
    <row r="59" spans="1:5" ht="18.75" thickBot="1" x14ac:dyDescent="0.3">
      <c r="A59" s="3" t="s">
        <v>11</v>
      </c>
      <c r="B59" s="32">
        <f>COUNT(B53:B58)</f>
        <v>6</v>
      </c>
      <c r="C59" s="14"/>
      <c r="D59" s="17"/>
      <c r="E59" s="17"/>
    </row>
    <row r="60" spans="1:5" ht="15.75" thickBot="1" x14ac:dyDescent="0.3">
      <c r="B60" s="5"/>
      <c r="E60" s="5"/>
    </row>
    <row r="61" spans="1:5" ht="18.75" thickBot="1" x14ac:dyDescent="0.3">
      <c r="A61" s="47" t="s">
        <v>12</v>
      </c>
      <c r="B61" s="48"/>
      <c r="C61" t="s">
        <v>17</v>
      </c>
      <c r="D61" s="5"/>
      <c r="E61" s="5"/>
    </row>
    <row r="62" spans="1:5" ht="18.75" thickBot="1" x14ac:dyDescent="0.3">
      <c r="A62" s="49">
        <f>+B36+B49+B59</f>
        <v>32</v>
      </c>
      <c r="B62" s="50"/>
    </row>
    <row r="63" spans="1:5" ht="15.75" thickBot="1" x14ac:dyDescent="0.3">
      <c r="B63" s="5"/>
      <c r="E63" s="5"/>
    </row>
    <row r="64" spans="1:5" ht="18.75" thickBot="1" x14ac:dyDescent="0.3">
      <c r="A64" s="41" t="s">
        <v>15</v>
      </c>
      <c r="B64" s="42"/>
      <c r="C64" s="42"/>
      <c r="D64" s="42"/>
      <c r="E64" s="43"/>
    </row>
    <row r="65" spans="1:5" ht="18" x14ac:dyDescent="0.25">
      <c r="A65" s="6" t="s">
        <v>5</v>
      </c>
      <c r="B65" s="6" t="s">
        <v>6</v>
      </c>
      <c r="C65" s="4" t="s">
        <v>7</v>
      </c>
      <c r="D65" s="51" t="s">
        <v>8</v>
      </c>
      <c r="E65" s="52"/>
    </row>
    <row r="66" spans="1:5" ht="18" x14ac:dyDescent="0.25">
      <c r="A66" s="33" t="str">
        <f>VLOOKUP(B66,'[1]LISTADO ATM'!$A$2:$C$822,3,0)</f>
        <v>ESTE</v>
      </c>
      <c r="B66" s="22">
        <v>673</v>
      </c>
      <c r="C66" s="22" t="str">
        <f>VLOOKUP(B66,'[1]LISTADO ATM'!$A$2:$B$822,2,0)</f>
        <v>ATM Clínica Dr. Cruz Jiminián</v>
      </c>
      <c r="D66" s="39" t="s">
        <v>24</v>
      </c>
      <c r="E66" s="40"/>
    </row>
    <row r="67" spans="1:5" ht="18" x14ac:dyDescent="0.25">
      <c r="A67" s="33" t="str">
        <f>VLOOKUP(B67,'[1]LISTADO ATM'!$A$2:$C$822,3,0)</f>
        <v>NORTE</v>
      </c>
      <c r="B67" s="22">
        <v>964</v>
      </c>
      <c r="C67" s="22" t="str">
        <f>VLOOKUP(B67,'[1]LISTADO ATM'!$A$2:$B$822,2,0)</f>
        <v>ATM Hotel Sunscape (Norte)</v>
      </c>
      <c r="D67" s="39" t="s">
        <v>23</v>
      </c>
      <c r="E67" s="40"/>
    </row>
    <row r="68" spans="1:5" ht="18" x14ac:dyDescent="0.25">
      <c r="A68" s="33" t="str">
        <f>VLOOKUP(B68,'[1]LISTADO ATM'!$A$2:$C$822,3,0)</f>
        <v>DISTRITO NACIONAL</v>
      </c>
      <c r="B68" s="22">
        <v>725</v>
      </c>
      <c r="C68" s="22" t="str">
        <f>VLOOKUP(B68,'[1]LISTADO ATM'!$A$2:$B$822,2,0)</f>
        <v xml:space="preserve">ATM El Huacal II  </v>
      </c>
      <c r="D68" s="39" t="s">
        <v>24</v>
      </c>
      <c r="E68" s="40"/>
    </row>
    <row r="69" spans="1:5" ht="18" x14ac:dyDescent="0.25">
      <c r="A69" s="33" t="str">
        <f>VLOOKUP(B69,'[1]LISTADO ATM'!$A$2:$C$822,3,0)</f>
        <v>DISTRITO NACIONAL</v>
      </c>
      <c r="B69" s="22">
        <v>896</v>
      </c>
      <c r="C69" s="22" t="str">
        <f>VLOOKUP(B69,'[1]LISTADO ATM'!$A$2:$B$822,2,0)</f>
        <v xml:space="preserve">ATM Campamento Militar 16 de Agosto I </v>
      </c>
      <c r="D69" s="39" t="s">
        <v>23</v>
      </c>
      <c r="E69" s="40"/>
    </row>
    <row r="70" spans="1:5" ht="18" x14ac:dyDescent="0.25">
      <c r="A70" s="33" t="str">
        <f>VLOOKUP(B70,'[1]LISTADO ATM'!$A$2:$C$822,3,0)</f>
        <v>NORTE</v>
      </c>
      <c r="B70" s="22">
        <v>76</v>
      </c>
      <c r="C70" s="22" t="str">
        <f>VLOOKUP(B70,'[1]LISTADO ATM'!$A$2:$B$822,2,0)</f>
        <v xml:space="preserve">ATM Casa Nelson (Puerto Plata) </v>
      </c>
      <c r="D70" s="39" t="s">
        <v>24</v>
      </c>
      <c r="E70" s="40"/>
    </row>
    <row r="71" spans="1:5" ht="18" x14ac:dyDescent="0.25">
      <c r="A71" s="33" t="str">
        <f>VLOOKUP(B71,'[1]LISTADO ATM'!$A$2:$C$822,3,0)</f>
        <v>DISTRITO NACIONAL</v>
      </c>
      <c r="B71" s="22">
        <v>409</v>
      </c>
      <c r="C71" s="22" t="str">
        <f>VLOOKUP(B71,'[1]LISTADO ATM'!$A$2:$B$822,2,0)</f>
        <v xml:space="preserve">ATM Oficina Las Palmas de Herrera I </v>
      </c>
      <c r="D71" s="39" t="s">
        <v>23</v>
      </c>
      <c r="E71" s="40"/>
    </row>
    <row r="72" spans="1:5" ht="18" x14ac:dyDescent="0.25">
      <c r="A72" s="33" t="str">
        <f>VLOOKUP(B72,'[1]LISTADO ATM'!$A$2:$C$822,3,0)</f>
        <v>DISTRITO NACIONAL</v>
      </c>
      <c r="B72" s="22">
        <v>408</v>
      </c>
      <c r="C72" s="22" t="str">
        <f>VLOOKUP(B72,'[1]LISTADO ATM'!$A$2:$B$822,2,0)</f>
        <v xml:space="preserve">ATM Autobanco Las Palmas de Herrera </v>
      </c>
      <c r="D72" s="39" t="s">
        <v>24</v>
      </c>
      <c r="E72" s="40"/>
    </row>
    <row r="73" spans="1:5" ht="18" x14ac:dyDescent="0.25">
      <c r="A73" s="33" t="str">
        <f>VLOOKUP(B73,'[1]LISTADO ATM'!$A$2:$C$822,3,0)</f>
        <v>NORTE</v>
      </c>
      <c r="B73" s="22">
        <v>97</v>
      </c>
      <c r="C73" s="22" t="str">
        <f>VLOOKUP(B73,'[1]LISTADO ATM'!$A$2:$B$822,2,0)</f>
        <v xml:space="preserve">ATM Oficina Villa Riva </v>
      </c>
      <c r="D73" s="39" t="s">
        <v>23</v>
      </c>
      <c r="E73" s="40"/>
    </row>
    <row r="74" spans="1:5" ht="18" x14ac:dyDescent="0.25">
      <c r="A74" s="33" t="str">
        <f>VLOOKUP(B74,'[1]LISTADO ATM'!$A$2:$C$822,3,0)</f>
        <v>NORTE</v>
      </c>
      <c r="B74" s="22">
        <v>334</v>
      </c>
      <c r="C74" s="22" t="str">
        <f>VLOOKUP(B74,'[1]LISTADO ATM'!$A$2:$B$822,2,0)</f>
        <v>ATM Oficina Salcedo II</v>
      </c>
      <c r="D74" s="39" t="s">
        <v>23</v>
      </c>
      <c r="E74" s="40"/>
    </row>
    <row r="75" spans="1:5" ht="18" x14ac:dyDescent="0.25">
      <c r="A75" s="33" t="str">
        <f>VLOOKUP(B75,'[1]LISTADO ATM'!$A$2:$C$822,3,0)</f>
        <v>DISTRITO NACIONAL</v>
      </c>
      <c r="B75" s="22">
        <v>551</v>
      </c>
      <c r="C75" s="22" t="str">
        <f>VLOOKUP(B75,'[1]LISTADO ATM'!$A$2:$B$822,2,0)</f>
        <v xml:space="preserve">ATM Oficina Padre Castellanos </v>
      </c>
      <c r="D75" s="39" t="s">
        <v>23</v>
      </c>
      <c r="E75" s="40"/>
    </row>
    <row r="76" spans="1:5" ht="18" x14ac:dyDescent="0.25">
      <c r="A76" s="33" t="str">
        <f>VLOOKUP(B76,'[1]LISTADO ATM'!$A$2:$C$822,3,0)</f>
        <v>SUR</v>
      </c>
      <c r="B76" s="22">
        <v>825</v>
      </c>
      <c r="C76" s="22" t="str">
        <f>VLOOKUP(B76,'[1]LISTADO ATM'!$A$2:$B$822,2,0)</f>
        <v xml:space="preserve">ATM Estacion Eco Cibeles (Las Matas de Farfán) </v>
      </c>
      <c r="D76" s="39" t="s">
        <v>24</v>
      </c>
      <c r="E76" s="40"/>
    </row>
    <row r="77" spans="1:5" ht="18" x14ac:dyDescent="0.25">
      <c r="A77" s="33" t="str">
        <f>VLOOKUP(B77,'[1]LISTADO ATM'!$A$2:$C$822,3,0)</f>
        <v>DISTRITO NACIONAL</v>
      </c>
      <c r="B77" s="22">
        <v>791</v>
      </c>
      <c r="C77" s="22" t="str">
        <f>VLOOKUP(B77,'[1]LISTADO ATM'!$A$2:$B$822,2,0)</f>
        <v xml:space="preserve">ATM Oficina Sans Soucí </v>
      </c>
      <c r="D77" s="39" t="s">
        <v>24</v>
      </c>
      <c r="E77" s="40"/>
    </row>
    <row r="78" spans="1:5" ht="18" x14ac:dyDescent="0.25">
      <c r="A78" s="33" t="str">
        <f>VLOOKUP(B78,'[1]LISTADO ATM'!$A$2:$C$822,3,0)</f>
        <v>SUR</v>
      </c>
      <c r="B78" s="22">
        <v>766</v>
      </c>
      <c r="C78" s="22" t="str">
        <f>VLOOKUP(B78,'[1]LISTADO ATM'!$A$2:$B$822,2,0)</f>
        <v xml:space="preserve">ATM Oficina Azua II </v>
      </c>
      <c r="D78" s="39" t="s">
        <v>23</v>
      </c>
      <c r="E78" s="40"/>
    </row>
    <row r="79" spans="1:5" ht="18" x14ac:dyDescent="0.25">
      <c r="A79" s="33" t="str">
        <f>VLOOKUP(B79,'[1]LISTADO ATM'!$A$2:$C$822,3,0)</f>
        <v>NORTE</v>
      </c>
      <c r="B79" s="22">
        <v>729</v>
      </c>
      <c r="C79" s="22" t="str">
        <f>VLOOKUP(B79,'[1]LISTADO ATM'!$A$2:$B$822,2,0)</f>
        <v xml:space="preserve">ATM Zona Franca (La Vega) </v>
      </c>
      <c r="D79" s="39" t="s">
        <v>23</v>
      </c>
      <c r="E79" s="40"/>
    </row>
    <row r="80" spans="1:5" ht="18" x14ac:dyDescent="0.25">
      <c r="A80" s="33" t="str">
        <f>VLOOKUP(B80,'[1]LISTADO ATM'!$A$2:$C$822,3,0)</f>
        <v>DISTRITO NACIONAL</v>
      </c>
      <c r="B80" s="22">
        <v>883</v>
      </c>
      <c r="C80" s="22" t="str">
        <f>VLOOKUP(B80,'[1]LISTADO ATM'!$A$2:$B$822,2,0)</f>
        <v xml:space="preserve">ATM Oficina Filadelfia Plaza </v>
      </c>
      <c r="D80" s="39" t="s">
        <v>23</v>
      </c>
      <c r="E80" s="40"/>
    </row>
    <row r="81" spans="1:5" ht="18" x14ac:dyDescent="0.25">
      <c r="A81" s="33" t="str">
        <f>VLOOKUP(B81,'[1]LISTADO ATM'!$A$2:$C$822,3,0)</f>
        <v>NORTE</v>
      </c>
      <c r="B81" s="22">
        <v>53</v>
      </c>
      <c r="C81" s="22" t="str">
        <f>VLOOKUP(B81,'[1]LISTADO ATM'!$A$2:$B$822,2,0)</f>
        <v xml:space="preserve">ATM Oficina Constanza </v>
      </c>
      <c r="D81" s="39" t="s">
        <v>24</v>
      </c>
      <c r="E81" s="40"/>
    </row>
    <row r="82" spans="1:5" ht="18" x14ac:dyDescent="0.25">
      <c r="A82" s="33" t="str">
        <f>VLOOKUP(B82,'[1]LISTADO ATM'!$A$2:$C$822,3,0)</f>
        <v>NORTE</v>
      </c>
      <c r="B82" s="22">
        <v>63</v>
      </c>
      <c r="C82" s="22" t="str">
        <f>VLOOKUP(B82,'[1]LISTADO ATM'!$A$2:$B$822,2,0)</f>
        <v xml:space="preserve">ATM Oficina Villa Vásquez (Montecristi) </v>
      </c>
      <c r="D82" s="39" t="s">
        <v>23</v>
      </c>
      <c r="E82" s="40"/>
    </row>
    <row r="83" spans="1:5" ht="18" x14ac:dyDescent="0.25">
      <c r="A83" s="33" t="str">
        <f>VLOOKUP(B83,'[1]LISTADO ATM'!$A$2:$C$822,3,0)</f>
        <v>NORTE</v>
      </c>
      <c r="B83" s="22">
        <v>119</v>
      </c>
      <c r="C83" s="22" t="str">
        <f>VLOOKUP(B83,'[1]LISTADO ATM'!$A$2:$B$822,2,0)</f>
        <v>ATM Oficina La Barranquita</v>
      </c>
      <c r="D83" s="39" t="s">
        <v>23</v>
      </c>
      <c r="E83" s="40"/>
    </row>
    <row r="84" spans="1:5" ht="18" x14ac:dyDescent="0.25">
      <c r="A84" s="33" t="str">
        <f>VLOOKUP(B84,'[1]LISTADO ATM'!$A$2:$C$822,3,0)</f>
        <v>NORTE</v>
      </c>
      <c r="B84" s="22">
        <v>157</v>
      </c>
      <c r="C84" s="22" t="str">
        <f>VLOOKUP(B84,'[1]LISTADO ATM'!$A$2:$B$822,2,0)</f>
        <v xml:space="preserve">ATM Oficina Samaná </v>
      </c>
      <c r="D84" s="39" t="s">
        <v>23</v>
      </c>
      <c r="E84" s="40"/>
    </row>
    <row r="85" spans="1:5" ht="18" x14ac:dyDescent="0.25">
      <c r="A85" s="33" t="str">
        <f>VLOOKUP(B85,'[1]LISTADO ATM'!$A$2:$C$822,3,0)</f>
        <v>NORTE</v>
      </c>
      <c r="B85" s="22">
        <v>256</v>
      </c>
      <c r="C85" s="22" t="str">
        <f>VLOOKUP(B85,'[1]LISTADO ATM'!$A$2:$B$822,2,0)</f>
        <v xml:space="preserve">ATM Oficina Licey Al Medio </v>
      </c>
      <c r="D85" s="39" t="s">
        <v>23</v>
      </c>
      <c r="E85" s="40"/>
    </row>
    <row r="86" spans="1:5" ht="18" x14ac:dyDescent="0.25">
      <c r="A86" s="33" t="str">
        <f>VLOOKUP(B86,'[1]LISTADO ATM'!$A$2:$C$822,3,0)</f>
        <v>NORTE</v>
      </c>
      <c r="B86" s="22">
        <v>388</v>
      </c>
      <c r="C86" s="22" t="str">
        <f>VLOOKUP(B86,'[1]LISTADO ATM'!$A$2:$B$822,2,0)</f>
        <v xml:space="preserve">ATM Multicentro La Sirena Puerto Plata </v>
      </c>
      <c r="D86" s="39" t="s">
        <v>23</v>
      </c>
      <c r="E86" s="40"/>
    </row>
    <row r="87" spans="1:5" ht="18" x14ac:dyDescent="0.25">
      <c r="A87" s="33" t="str">
        <f>VLOOKUP(B87,'[1]LISTADO ATM'!$A$2:$C$822,3,0)</f>
        <v>NORTE</v>
      </c>
      <c r="B87" s="22">
        <v>402</v>
      </c>
      <c r="C87" s="22" t="str">
        <f>VLOOKUP(B87,'[1]LISTADO ATM'!$A$2:$B$822,2,0)</f>
        <v xml:space="preserve">ATM La Sirena La Vega </v>
      </c>
      <c r="D87" s="39" t="s">
        <v>23</v>
      </c>
      <c r="E87" s="40"/>
    </row>
    <row r="88" spans="1:5" ht="18" x14ac:dyDescent="0.25">
      <c r="A88" s="33" t="str">
        <f>VLOOKUP(B88,'[1]LISTADO ATM'!$A$2:$C$822,3,0)</f>
        <v>DISTRITO NACIONAL</v>
      </c>
      <c r="B88" s="22">
        <v>559</v>
      </c>
      <c r="C88" s="22" t="str">
        <f>VLOOKUP(B88,'[1]LISTADO ATM'!$A$2:$B$822,2,0)</f>
        <v xml:space="preserve">ATM UNP Metro I </v>
      </c>
      <c r="D88" s="39" t="s">
        <v>23</v>
      </c>
      <c r="E88" s="40"/>
    </row>
    <row r="89" spans="1:5" ht="18" x14ac:dyDescent="0.25">
      <c r="A89" s="33" t="str">
        <f>VLOOKUP(B89,'[1]LISTADO ATM'!$A$2:$C$822,3,0)</f>
        <v>DISTRITO NACIONAL</v>
      </c>
      <c r="B89" s="22">
        <v>578</v>
      </c>
      <c r="C89" s="22" t="str">
        <f>VLOOKUP(B89,'[1]LISTADO ATM'!$A$2:$B$822,2,0)</f>
        <v xml:space="preserve">ATM Procuraduría General de la República </v>
      </c>
      <c r="D89" s="39" t="s">
        <v>23</v>
      </c>
      <c r="E89" s="40"/>
    </row>
    <row r="90" spans="1:5" ht="18" x14ac:dyDescent="0.25">
      <c r="A90" s="33" t="str">
        <f>VLOOKUP(B90,'[1]LISTADO ATM'!$A$2:$C$822,3,0)</f>
        <v>SUR</v>
      </c>
      <c r="B90" s="22">
        <v>615</v>
      </c>
      <c r="C90" s="22" t="str">
        <f>VLOOKUP(B90,'[1]LISTADO ATM'!$A$2:$B$822,2,0)</f>
        <v xml:space="preserve">ATM Estación Sunix Cabral (Barahona) </v>
      </c>
      <c r="D90" s="39" t="s">
        <v>23</v>
      </c>
      <c r="E90" s="40"/>
    </row>
    <row r="91" spans="1:5" ht="18" x14ac:dyDescent="0.25">
      <c r="A91" s="33" t="str">
        <f>VLOOKUP(B91,'[1]LISTADO ATM'!$A$2:$C$822,3,0)</f>
        <v>NORTE</v>
      </c>
      <c r="B91" s="22">
        <v>649</v>
      </c>
      <c r="C91" s="22" t="str">
        <f>VLOOKUP(B91,'[1]LISTADO ATM'!$A$2:$B$822,2,0)</f>
        <v xml:space="preserve">ATM Oficina Galería 56 (San Francisco de Macorís) </v>
      </c>
      <c r="D91" s="39" t="s">
        <v>23</v>
      </c>
      <c r="E91" s="40"/>
    </row>
    <row r="92" spans="1:5" ht="18" x14ac:dyDescent="0.25">
      <c r="A92" s="33" t="str">
        <f>VLOOKUP(B92,'[1]LISTADO ATM'!$A$2:$C$822,3,0)</f>
        <v>DISTRITO NACIONAL</v>
      </c>
      <c r="B92" s="22">
        <v>717</v>
      </c>
      <c r="C92" s="22" t="str">
        <f>VLOOKUP(B92,'[1]LISTADO ATM'!$A$2:$B$822,2,0)</f>
        <v xml:space="preserve">ATM Oficina Los Alcarrizos </v>
      </c>
      <c r="D92" s="39" t="s">
        <v>23</v>
      </c>
      <c r="E92" s="40"/>
    </row>
    <row r="93" spans="1:5" ht="18" x14ac:dyDescent="0.25">
      <c r="A93" s="33" t="str">
        <f>VLOOKUP(B93,'[1]LISTADO ATM'!$A$2:$C$822,3,0)</f>
        <v>NORTE</v>
      </c>
      <c r="B93" s="22">
        <v>720</v>
      </c>
      <c r="C93" s="22" t="str">
        <f>VLOOKUP(B93,'[1]LISTADO ATM'!$A$2:$B$822,2,0)</f>
        <v xml:space="preserve">ATM OMSA (Santiago) </v>
      </c>
      <c r="D93" s="39" t="s">
        <v>23</v>
      </c>
      <c r="E93" s="40"/>
    </row>
    <row r="94" spans="1:5" ht="18" x14ac:dyDescent="0.25">
      <c r="A94" s="33" t="str">
        <f>VLOOKUP(B94,'[1]LISTADO ATM'!$A$2:$C$822,3,0)</f>
        <v>DISTRITO NACIONAL</v>
      </c>
      <c r="B94" s="22">
        <v>672</v>
      </c>
      <c r="C94" s="22" t="str">
        <f>VLOOKUP(B94,'[1]LISTADO ATM'!$A$2:$B$822,2,0)</f>
        <v>ATM Destacamento Policía Nacional La Victoria</v>
      </c>
      <c r="D94" s="39" t="s">
        <v>23</v>
      </c>
      <c r="E94" s="40"/>
    </row>
    <row r="95" spans="1:5" ht="18" x14ac:dyDescent="0.25">
      <c r="A95" s="33" t="str">
        <f>VLOOKUP(B95,'[1]LISTADO ATM'!$A$2:$C$822,3,0)</f>
        <v>DISTRITO NACIONAL</v>
      </c>
      <c r="B95" s="22">
        <v>724</v>
      </c>
      <c r="C95" s="22" t="str">
        <f>VLOOKUP(B95,'[1]LISTADO ATM'!$A$2:$B$822,2,0)</f>
        <v xml:space="preserve">ATM El Huacal I </v>
      </c>
      <c r="D95" s="39" t="s">
        <v>23</v>
      </c>
      <c r="E95" s="40"/>
    </row>
    <row r="96" spans="1:5" ht="18" x14ac:dyDescent="0.25">
      <c r="A96" s="33" t="str">
        <f>VLOOKUP(B96,'[1]LISTADO ATM'!$A$2:$C$822,3,0)</f>
        <v>NORTE</v>
      </c>
      <c r="B96" s="22">
        <v>728</v>
      </c>
      <c r="C96" s="22" t="str">
        <f>VLOOKUP(B96,'[1]LISTADO ATM'!$A$2:$B$822,2,0)</f>
        <v xml:space="preserve">ATM UNP La Vega Oficina Regional Norcentral </v>
      </c>
      <c r="D96" s="39" t="s">
        <v>23</v>
      </c>
      <c r="E96" s="40"/>
    </row>
    <row r="97" spans="1:5" ht="18" x14ac:dyDescent="0.25">
      <c r="A97" s="33" t="str">
        <f>VLOOKUP(B97,'[1]LISTADO ATM'!$A$2:$C$822,3,0)</f>
        <v>SUR</v>
      </c>
      <c r="B97" s="22">
        <v>873</v>
      </c>
      <c r="C97" s="22" t="str">
        <f>VLOOKUP(B97,'[1]LISTADO ATM'!$A$2:$B$822,2,0)</f>
        <v xml:space="preserve">ATM Centro de Caja San Cristóbal II </v>
      </c>
      <c r="D97" s="39" t="s">
        <v>24</v>
      </c>
      <c r="E97" s="40"/>
    </row>
    <row r="98" spans="1:5" ht="18" x14ac:dyDescent="0.25">
      <c r="A98" s="33" t="str">
        <f>VLOOKUP(B98,'[1]LISTADO ATM'!$A$2:$C$822,3,0)</f>
        <v>NORTE</v>
      </c>
      <c r="B98" s="22">
        <v>878</v>
      </c>
      <c r="C98" s="22" t="str">
        <f>VLOOKUP(B98,'[1]LISTADO ATM'!$A$2:$B$822,2,0)</f>
        <v>ATM UNP Cabral Y Baez</v>
      </c>
      <c r="D98" s="39" t="s">
        <v>23</v>
      </c>
      <c r="E98" s="40"/>
    </row>
    <row r="99" spans="1:5" ht="18" x14ac:dyDescent="0.25">
      <c r="A99" s="33" t="str">
        <f>VLOOKUP(B99,'[1]LISTADO ATM'!$A$2:$C$822,3,0)</f>
        <v>DISTRITO NACIONAL</v>
      </c>
      <c r="B99" s="22">
        <v>957</v>
      </c>
      <c r="C99" s="22" t="str">
        <f>VLOOKUP(B99,'[1]LISTADO ATM'!$A$2:$B$822,2,0)</f>
        <v xml:space="preserve">ATM Oficina Venezuela </v>
      </c>
      <c r="D99" s="39" t="s">
        <v>24</v>
      </c>
      <c r="E99" s="40"/>
    </row>
    <row r="100" spans="1:5" ht="18" x14ac:dyDescent="0.25">
      <c r="A100" s="33" t="str">
        <f>VLOOKUP(B100,'[1]LISTADO ATM'!$A$2:$C$822,3,0)</f>
        <v>DISTRITO NACIONAL</v>
      </c>
      <c r="B100" s="22">
        <v>576</v>
      </c>
      <c r="C100" s="22" t="str">
        <f>VLOOKUP(B100,'[1]LISTADO ATM'!$A$2:$B$822,2,0)</f>
        <v xml:space="preserve">ATM IDSS </v>
      </c>
      <c r="D100" s="39" t="s">
        <v>23</v>
      </c>
      <c r="E100" s="40"/>
    </row>
    <row r="101" spans="1:5" ht="18.75" thickBot="1" x14ac:dyDescent="0.3">
      <c r="A101" s="26" t="s">
        <v>11</v>
      </c>
      <c r="B101" s="32">
        <f>COUNT(B66:B100)</f>
        <v>35</v>
      </c>
      <c r="C101" s="23"/>
      <c r="D101" s="23"/>
      <c r="E101" s="24"/>
    </row>
  </sheetData>
  <mergeCells count="48">
    <mergeCell ref="D80:E80"/>
    <mergeCell ref="D76:E76"/>
    <mergeCell ref="D77:E77"/>
    <mergeCell ref="D78:E78"/>
    <mergeCell ref="D79:E79"/>
    <mergeCell ref="C15:E15"/>
    <mergeCell ref="A17:E17"/>
    <mergeCell ref="A1:E1"/>
    <mergeCell ref="A2:E2"/>
    <mergeCell ref="A7:E7"/>
    <mergeCell ref="C10:E10"/>
    <mergeCell ref="A12:E12"/>
    <mergeCell ref="D72:E72"/>
    <mergeCell ref="D73:E73"/>
    <mergeCell ref="D74:E74"/>
    <mergeCell ref="D75:E75"/>
    <mergeCell ref="A38:E38"/>
    <mergeCell ref="A51:E51"/>
    <mergeCell ref="D66:E66"/>
    <mergeCell ref="A61:B61"/>
    <mergeCell ref="A62:B62"/>
    <mergeCell ref="A64:E64"/>
    <mergeCell ref="D65:E65"/>
    <mergeCell ref="D68:E68"/>
    <mergeCell ref="D69:E69"/>
    <mergeCell ref="D70:E70"/>
    <mergeCell ref="D71:E71"/>
    <mergeCell ref="D67:E67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</mergeCells>
  <phoneticPr fontId="11" type="noConversion"/>
  <conditionalFormatting sqref="D79:E79">
    <cfRule type="duplicateValues" dxfId="4" priority="3"/>
  </conditionalFormatting>
  <conditionalFormatting sqref="B1:B1048576">
    <cfRule type="duplicateValues" dxfId="3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36">
        <v>673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673 964 725 896 76 409 408 97 334 551 189 654 825 791 766 763 729 963 962 883                                          </v>
      </c>
    </row>
    <row r="3" spans="2:6" ht="18.75" thickBot="1" x14ac:dyDescent="0.3">
      <c r="B3" s="37">
        <v>964</v>
      </c>
      <c r="C3" s="29" t="s">
        <v>17</v>
      </c>
    </row>
    <row r="4" spans="2:6" ht="18.75" thickBot="1" x14ac:dyDescent="0.3">
      <c r="B4" s="37">
        <v>725</v>
      </c>
      <c r="C4" s="29" t="s">
        <v>17</v>
      </c>
    </row>
    <row r="5" spans="2:6" ht="18.75" thickBot="1" x14ac:dyDescent="0.3">
      <c r="B5" s="37">
        <v>896</v>
      </c>
      <c r="C5" s="29" t="s">
        <v>17</v>
      </c>
    </row>
    <row r="6" spans="2:6" ht="18.75" thickBot="1" x14ac:dyDescent="0.3">
      <c r="B6" s="37">
        <v>76</v>
      </c>
      <c r="C6" s="29" t="s">
        <v>17</v>
      </c>
    </row>
    <row r="7" spans="2:6" ht="18.75" thickBot="1" x14ac:dyDescent="0.3">
      <c r="B7" s="37">
        <v>409</v>
      </c>
      <c r="C7" s="29" t="s">
        <v>17</v>
      </c>
    </row>
    <row r="8" spans="2:6" ht="18.75" thickBot="1" x14ac:dyDescent="0.3">
      <c r="B8" s="37">
        <v>408</v>
      </c>
      <c r="C8" s="29" t="s">
        <v>17</v>
      </c>
    </row>
    <row r="9" spans="2:6" ht="18.75" thickBot="1" x14ac:dyDescent="0.3">
      <c r="B9" s="37">
        <v>97</v>
      </c>
      <c r="C9" s="29" t="s">
        <v>17</v>
      </c>
    </row>
    <row r="10" spans="2:6" ht="18.75" thickBot="1" x14ac:dyDescent="0.3">
      <c r="B10" s="37">
        <v>334</v>
      </c>
      <c r="C10" s="29" t="s">
        <v>17</v>
      </c>
    </row>
    <row r="11" spans="2:6" ht="18.75" thickBot="1" x14ac:dyDescent="0.3">
      <c r="B11" s="37">
        <v>551</v>
      </c>
      <c r="C11" s="29" t="s">
        <v>17</v>
      </c>
    </row>
    <row r="12" spans="2:6" ht="18.75" thickBot="1" x14ac:dyDescent="0.3">
      <c r="B12" s="37">
        <v>189</v>
      </c>
      <c r="C12" s="29" t="s">
        <v>17</v>
      </c>
    </row>
    <row r="13" spans="2:6" ht="18.75" thickBot="1" x14ac:dyDescent="0.3">
      <c r="B13" s="37">
        <v>654</v>
      </c>
      <c r="C13" s="29" t="s">
        <v>17</v>
      </c>
    </row>
    <row r="14" spans="2:6" ht="18.75" thickBot="1" x14ac:dyDescent="0.3">
      <c r="B14" s="37">
        <v>825</v>
      </c>
      <c r="C14" s="29" t="s">
        <v>17</v>
      </c>
    </row>
    <row r="15" spans="2:6" ht="18.75" thickBot="1" x14ac:dyDescent="0.3">
      <c r="B15" s="37">
        <v>791</v>
      </c>
      <c r="C15" s="29" t="s">
        <v>17</v>
      </c>
    </row>
    <row r="16" spans="2:6" ht="18.75" thickBot="1" x14ac:dyDescent="0.3">
      <c r="B16" s="37">
        <v>766</v>
      </c>
      <c r="C16" s="29" t="s">
        <v>17</v>
      </c>
    </row>
    <row r="17" spans="2:3" ht="18.75" thickBot="1" x14ac:dyDescent="0.3">
      <c r="B17" s="37">
        <v>763</v>
      </c>
      <c r="C17" s="29" t="s">
        <v>17</v>
      </c>
    </row>
    <row r="18" spans="2:3" ht="18.75" thickBot="1" x14ac:dyDescent="0.3">
      <c r="B18" s="37">
        <v>729</v>
      </c>
      <c r="C18" s="29" t="s">
        <v>17</v>
      </c>
    </row>
    <row r="19" spans="2:3" ht="18.75" thickBot="1" x14ac:dyDescent="0.3">
      <c r="B19" s="37">
        <v>963</v>
      </c>
      <c r="C19" s="29" t="s">
        <v>17</v>
      </c>
    </row>
    <row r="20" spans="2:3" ht="18.75" thickBot="1" x14ac:dyDescent="0.3">
      <c r="B20" s="37">
        <v>962</v>
      </c>
      <c r="C20" s="29" t="s">
        <v>17</v>
      </c>
    </row>
    <row r="21" spans="2:3" ht="18.75" thickBot="1" x14ac:dyDescent="0.3">
      <c r="B21" s="37">
        <v>883</v>
      </c>
      <c r="C21" s="29" t="s">
        <v>17</v>
      </c>
    </row>
    <row r="22" spans="2:3" ht="18.75" thickBot="1" x14ac:dyDescent="0.3">
      <c r="B22" s="37"/>
      <c r="C22" s="29" t="s">
        <v>17</v>
      </c>
    </row>
    <row r="23" spans="2:3" ht="18.75" thickBot="1" x14ac:dyDescent="0.3">
      <c r="B23" s="37"/>
      <c r="C23" s="29" t="s">
        <v>17</v>
      </c>
    </row>
    <row r="24" spans="2:3" ht="18.75" thickBot="1" x14ac:dyDescent="0.3">
      <c r="B24" s="37"/>
      <c r="C24" s="29" t="s">
        <v>17</v>
      </c>
    </row>
    <row r="25" spans="2:3" ht="18.75" thickBot="1" x14ac:dyDescent="0.3">
      <c r="B25" s="37"/>
      <c r="C25" s="29" t="s">
        <v>17</v>
      </c>
    </row>
    <row r="26" spans="2:3" ht="18.75" thickBot="1" x14ac:dyDescent="0.3">
      <c r="B26" s="37"/>
      <c r="C26" s="29" t="s">
        <v>17</v>
      </c>
    </row>
    <row r="27" spans="2:3" ht="18.75" thickBot="1" x14ac:dyDescent="0.3">
      <c r="B27" s="37"/>
      <c r="C27" s="29" t="s">
        <v>17</v>
      </c>
    </row>
    <row r="28" spans="2:3" ht="18.75" thickBot="1" x14ac:dyDescent="0.3">
      <c r="B28" s="37"/>
      <c r="C28" s="29" t="s">
        <v>17</v>
      </c>
    </row>
    <row r="29" spans="2:3" ht="18.75" thickBot="1" x14ac:dyDescent="0.3">
      <c r="B29" s="37"/>
      <c r="C29" s="29" t="s">
        <v>17</v>
      </c>
    </row>
    <row r="30" spans="2:3" ht="18.75" thickBot="1" x14ac:dyDescent="0.3">
      <c r="B30" s="37"/>
      <c r="C30" s="29" t="s">
        <v>17</v>
      </c>
    </row>
    <row r="31" spans="2:3" ht="18.75" thickBot="1" x14ac:dyDescent="0.3">
      <c r="B31" s="37"/>
      <c r="C31" s="29" t="s">
        <v>17</v>
      </c>
    </row>
    <row r="32" spans="2:3" ht="18.75" thickBot="1" x14ac:dyDescent="0.3">
      <c r="B32" s="37"/>
      <c r="C32" s="29" t="s">
        <v>17</v>
      </c>
    </row>
    <row r="33" spans="2:3" ht="18.75" thickBot="1" x14ac:dyDescent="0.3">
      <c r="B33" s="37"/>
      <c r="C33" s="29" t="s">
        <v>17</v>
      </c>
    </row>
    <row r="34" spans="2:3" ht="18.75" thickBot="1" x14ac:dyDescent="0.3">
      <c r="B34" s="37"/>
      <c r="C34" s="29" t="s">
        <v>17</v>
      </c>
    </row>
    <row r="35" spans="2:3" ht="18.75" thickBot="1" x14ac:dyDescent="0.3">
      <c r="B35" s="37"/>
      <c r="C35" s="29" t="s">
        <v>17</v>
      </c>
    </row>
    <row r="36" spans="2:3" ht="18.75" thickBot="1" x14ac:dyDescent="0.3">
      <c r="B36" s="37"/>
      <c r="C36" s="29" t="s">
        <v>17</v>
      </c>
    </row>
    <row r="37" spans="2:3" ht="18.75" thickBot="1" x14ac:dyDescent="0.3">
      <c r="B37" s="37"/>
      <c r="C37" s="29" t="s">
        <v>17</v>
      </c>
    </row>
    <row r="38" spans="2:3" ht="18.75" thickBot="1" x14ac:dyDescent="0.3">
      <c r="B38" s="37"/>
      <c r="C38" s="29" t="s">
        <v>17</v>
      </c>
    </row>
    <row r="39" spans="2:3" ht="18.75" thickBot="1" x14ac:dyDescent="0.3">
      <c r="B39" s="37"/>
      <c r="C39" s="29" t="s">
        <v>17</v>
      </c>
    </row>
    <row r="40" spans="2:3" ht="18.75" thickBot="1" x14ac:dyDescent="0.3">
      <c r="B40" s="37"/>
      <c r="C40" s="29" t="s">
        <v>17</v>
      </c>
    </row>
    <row r="41" spans="2:3" ht="18.75" thickBot="1" x14ac:dyDescent="0.3">
      <c r="B41" s="37"/>
      <c r="C41" s="29" t="s">
        <v>17</v>
      </c>
    </row>
    <row r="42" spans="2:3" ht="18.75" thickBot="1" x14ac:dyDescent="0.3">
      <c r="B42" s="37"/>
      <c r="C42" s="29" t="s">
        <v>17</v>
      </c>
    </row>
    <row r="43" spans="2:3" ht="18.75" thickBot="1" x14ac:dyDescent="0.3">
      <c r="B43" s="37"/>
      <c r="C43" s="29" t="s">
        <v>17</v>
      </c>
    </row>
    <row r="44" spans="2:3" ht="18.75" thickBot="1" x14ac:dyDescent="0.3">
      <c r="B44" s="37"/>
      <c r="C44" s="29" t="s">
        <v>17</v>
      </c>
    </row>
    <row r="45" spans="2:3" ht="18.75" thickBot="1" x14ac:dyDescent="0.3">
      <c r="B45" s="37"/>
      <c r="C45" s="29" t="s">
        <v>17</v>
      </c>
    </row>
    <row r="46" spans="2:3" ht="18.75" thickBot="1" x14ac:dyDescent="0.3">
      <c r="B46" s="37"/>
      <c r="C46" s="29" t="s">
        <v>17</v>
      </c>
    </row>
    <row r="47" spans="2:3" ht="18.75" thickBot="1" x14ac:dyDescent="0.3">
      <c r="B47" s="37"/>
      <c r="C47" s="29" t="s">
        <v>17</v>
      </c>
    </row>
    <row r="48" spans="2:3" ht="18.75" thickBot="1" x14ac:dyDescent="0.3">
      <c r="B48" s="37"/>
      <c r="C48" s="29" t="s">
        <v>17</v>
      </c>
    </row>
    <row r="49" spans="2:3" ht="18.75" thickBot="1" x14ac:dyDescent="0.3">
      <c r="B49" s="37"/>
      <c r="C49" s="29" t="s">
        <v>17</v>
      </c>
    </row>
    <row r="50" spans="2:3" ht="18.75" thickBot="1" x14ac:dyDescent="0.3">
      <c r="B50" s="37"/>
      <c r="C50" s="29" t="s">
        <v>17</v>
      </c>
    </row>
    <row r="51" spans="2:3" ht="18.75" thickBot="1" x14ac:dyDescent="0.3">
      <c r="B51" s="37"/>
      <c r="C51" s="29" t="s">
        <v>17</v>
      </c>
    </row>
    <row r="52" spans="2:3" ht="18.75" thickBot="1" x14ac:dyDescent="0.3">
      <c r="B52" s="37"/>
      <c r="C52" s="29" t="s">
        <v>17</v>
      </c>
    </row>
    <row r="53" spans="2:3" ht="18.75" thickBot="1" x14ac:dyDescent="0.3">
      <c r="B53" s="37"/>
      <c r="C53" s="29" t="s">
        <v>17</v>
      </c>
    </row>
    <row r="54" spans="2:3" ht="18.75" thickBot="1" x14ac:dyDescent="0.3">
      <c r="B54" s="37"/>
      <c r="C54" s="29" t="s">
        <v>17</v>
      </c>
    </row>
    <row r="55" spans="2:3" ht="18.75" thickBot="1" x14ac:dyDescent="0.3">
      <c r="B55" s="37"/>
      <c r="C55" s="29" t="s">
        <v>17</v>
      </c>
    </row>
    <row r="56" spans="2:3" ht="18.75" thickBot="1" x14ac:dyDescent="0.3">
      <c r="B56" s="37"/>
      <c r="C56" s="29" t="s">
        <v>17</v>
      </c>
    </row>
    <row r="57" spans="2:3" ht="18.75" thickBot="1" x14ac:dyDescent="0.3">
      <c r="B57" s="37"/>
      <c r="C57" s="29" t="s">
        <v>17</v>
      </c>
    </row>
    <row r="58" spans="2:3" ht="18.75" thickBot="1" x14ac:dyDescent="0.3">
      <c r="B58" s="37"/>
      <c r="C58" s="29" t="s">
        <v>17</v>
      </c>
    </row>
    <row r="59" spans="2:3" ht="18.75" thickBot="1" x14ac:dyDescent="0.3">
      <c r="B59" s="37"/>
      <c r="C59" s="29" t="s">
        <v>17</v>
      </c>
    </row>
    <row r="60" spans="2:3" ht="18.75" thickBot="1" x14ac:dyDescent="0.3">
      <c r="B60" s="37"/>
      <c r="C60" s="29" t="s">
        <v>17</v>
      </c>
    </row>
    <row r="61" spans="2:3" ht="18.75" thickBot="1" x14ac:dyDescent="0.3">
      <c r="B61" s="37"/>
      <c r="C61" s="29" t="s">
        <v>17</v>
      </c>
    </row>
    <row r="62" spans="2:3" ht="18.75" thickBot="1" x14ac:dyDescent="0.3">
      <c r="B62" s="37"/>
      <c r="C62" s="29" t="s">
        <v>17</v>
      </c>
    </row>
    <row r="63" spans="2:3" ht="18.75" thickBot="1" x14ac:dyDescent="0.3">
      <c r="B63" s="37"/>
      <c r="C63" s="29" t="s">
        <v>17</v>
      </c>
    </row>
    <row r="64" spans="2:3" ht="18.75" thickBot="1" x14ac:dyDescent="0.3">
      <c r="B64" s="37"/>
      <c r="C64" s="29" t="s">
        <v>17</v>
      </c>
    </row>
    <row r="65" spans="2:3" ht="18.75" thickBot="1" x14ac:dyDescent="0.3">
      <c r="B65" s="37"/>
      <c r="C65" s="29" t="s">
        <v>17</v>
      </c>
    </row>
    <row r="66" spans="2:3" ht="18.75" thickBot="1" x14ac:dyDescent="0.3">
      <c r="B66" s="37"/>
      <c r="C66" s="29" t="s">
        <v>17</v>
      </c>
    </row>
    <row r="67" spans="2:3" ht="18.75" thickBot="1" x14ac:dyDescent="0.3">
      <c r="B67" s="37"/>
      <c r="C67" s="29" t="s">
        <v>17</v>
      </c>
    </row>
    <row r="68" spans="2:3" ht="18.75" thickBot="1" x14ac:dyDescent="0.3">
      <c r="B68" s="38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16:B48">
    <cfRule type="duplicateValues" dxfId="231" priority="3"/>
  </conditionalFormatting>
  <conditionalFormatting sqref="B2:B68">
    <cfRule type="duplicateValues" dxfId="23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2021-06-02T09:53:50Z</dcterms:modified>
</cp:coreProperties>
</file>