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3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Efectivo!$A$33:$E$33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A37" i="1"/>
  <c r="C59" i="1"/>
  <c r="C57" i="1"/>
  <c r="A59" i="1"/>
  <c r="A57" i="1"/>
  <c r="C28" i="1" l="1"/>
  <c r="A28" i="1"/>
  <c r="B21" i="1"/>
  <c r="C19" i="1"/>
  <c r="A19" i="1"/>
  <c r="B10" i="1"/>
  <c r="C35" i="1" l="1"/>
  <c r="A35" i="1"/>
  <c r="C27" i="1"/>
  <c r="A27" i="1"/>
  <c r="B15" i="1"/>
  <c r="C14" i="1"/>
  <c r="A14" i="1"/>
  <c r="B60" i="1"/>
  <c r="C56" i="1"/>
  <c r="A56" i="1"/>
  <c r="C55" i="1"/>
  <c r="A55" i="1"/>
  <c r="C54" i="1"/>
  <c r="A54" i="1"/>
  <c r="C53" i="1"/>
  <c r="A53" i="1"/>
  <c r="C52" i="1"/>
  <c r="A52" i="1"/>
  <c r="C58" i="1"/>
  <c r="A58" i="1"/>
  <c r="C51" i="1"/>
  <c r="A51" i="1"/>
  <c r="B30" i="1" l="1"/>
  <c r="A29" i="1"/>
  <c r="A49" i="1"/>
  <c r="C49" i="1"/>
  <c r="B38" i="1"/>
  <c r="C26" i="1"/>
  <c r="A26" i="1"/>
  <c r="C36" i="1"/>
  <c r="A36" i="1"/>
  <c r="C29" i="1"/>
  <c r="A41" i="1" l="1"/>
  <c r="C50" i="1"/>
  <c r="A50" i="1"/>
  <c r="C47" i="1"/>
  <c r="C48" i="1"/>
  <c r="A47" i="1"/>
  <c r="A48" i="1"/>
  <c r="C34" i="1"/>
  <c r="A34" i="1"/>
  <c r="F2" i="3" l="1"/>
  <c r="A46" i="1" l="1"/>
  <c r="C46" i="1"/>
  <c r="C45" i="1" l="1"/>
  <c r="A45" i="1"/>
  <c r="C25" i="1"/>
  <c r="A25" i="1"/>
  <c r="C20" i="1"/>
  <c r="A20" i="1"/>
</calcChain>
</file>

<file path=xl/sharedStrings.xml><?xml version="1.0" encoding="utf-8"?>
<sst xmlns="http://schemas.openxmlformats.org/spreadsheetml/2006/main" count="964" uniqueCount="28">
  <si>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</si>
  <si>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</si>
  <si>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</si>
  <si>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</si>
  <si>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</si>
  <si>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</si>
  <si>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</si>
  <si>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</si>
  <si>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</si>
  <si>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</si>
  <si>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</si>
  <si>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</si>
  <si>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</si>
  <si>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</si>
  <si>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</si>
  <si>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</si>
  <si>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</si>
  <si>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</si>
  <si>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</si>
  <si>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</si>
  <si>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</si>
  <si>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</si>
  <si>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</si>
  <si>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</si>
  <si>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Vacías + 1 Fallando</t>
  </si>
  <si>
    <t>NORTE</t>
  </si>
  <si>
    <t xml:space="preserve">ATM UNP Las Carolinas (La Vega) </t>
  </si>
  <si>
    <t>3335908648 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</si>
</sst>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8" applyNumberFormat="0" applyAlignment="0" applyProtection="0"/>
    <xf numFmtId="0" fontId="21" fillId="16" borderId="29" applyNumberFormat="0" applyAlignment="0" applyProtection="0"/>
    <xf numFmtId="0" fontId="22" fillId="16" borderId="28" applyNumberFormat="0" applyAlignment="0" applyProtection="0"/>
    <xf numFmtId="0" fontId="23" fillId="0" borderId="30" applyNumberFormat="0" applyFill="0" applyAlignment="0" applyProtection="0"/>
    <xf numFmtId="0" fontId="24" fillId="17" borderId="31" applyNumberFormat="0" applyAlignment="0" applyProtection="0"/>
    <xf numFmtId="0" fontId="25" fillId="0" borderId="0" applyNumberFormat="0" applyFill="0" applyBorder="0" applyAlignment="0" applyProtection="0"/>
    <xf numFmtId="0" fontId="13" fillId="18" borderId="32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3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5" xfId="0" applyNumberFormat="1" applyFill="1" applyBorder="1"/>
    <xf numFmtId="49" fontId="0" fillId="46" borderId="34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RowStripe" dxfId="87"/>
      <tableStyleElement type="firstColumnStripe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1" zoomScaleNormal="100" workbookViewId="0">
      <selection activeCell="C55" sqref="C55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44349.708333333336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44350.25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">
        <v>25</v>
      </c>
      <c r="B9" s="22"/>
      <c r="C9" s="25" t="s">
        <v>26</v>
      </c>
      <c r="D9" s="16" t="s">
        <v>21</v>
      </c>
      <c r="E9" s="25"/>
    </row>
    <row r="10" spans="1:5" ht="18.75" thickBot="1" x14ac:dyDescent="0.3">
      <c r="A10" s="3" t="s">
        <v>11</v>
      </c>
      <c r="B10" s="32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2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37" t="s">
        <v>14</v>
      </c>
      <c r="B17" s="38"/>
      <c r="C17" s="38"/>
      <c r="D17" s="38"/>
      <c r="E17" s="3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3335902252</v>
      </c>
    </row>
    <row r="20" spans="1:5" ht="18" x14ac:dyDescent="0.25">
      <c r="A20" s="22" t="str">
        <f>VLOOKUP(B20,'[1]LISTADO ATM'!$A$2:$C$822,3,0)</f>
        <v>ESTE</v>
      </c>
      <c r="B20" s="22">
        <v>912</v>
      </c>
      <c r="C20" s="22" t="str">
        <f>VLOOKUP(B20,'[1]LISTADO ATM'!$A$2:$B$822,2,0)</f>
        <v xml:space="preserve">ATM Oficina San Pedro II </v>
      </c>
      <c r="D20" s="15" t="s">
        <v>10</v>
      </c>
      <c r="E20" s="27">
        <v>3335908772</v>
      </c>
    </row>
    <row r="21" spans="1:5" ht="18.75" thickBot="1" x14ac:dyDescent="0.3">
      <c r="A21" s="26"/>
      <c r="B21" s="32">
        <f>COUNT(B19:B20)</f>
        <v>2</v>
      </c>
      <c r="C21" s="14"/>
      <c r="D21" s="14"/>
      <c r="E21" s="14"/>
    </row>
    <row r="22" spans="1:5" ht="15.75" thickBot="1" x14ac:dyDescent="0.3">
      <c r="B22" s="5"/>
      <c r="E22" s="5"/>
    </row>
    <row r="23" spans="1:5" ht="18.75" thickBot="1" x14ac:dyDescent="0.3">
      <c r="A23" s="37" t="s">
        <v>20</v>
      </c>
      <c r="B23" s="38"/>
      <c r="C23" s="38"/>
      <c r="D23" s="38"/>
      <c r="E23" s="39"/>
    </row>
    <row r="24" spans="1:5" ht="18" x14ac:dyDescent="0.25">
      <c r="A24" s="2" t="s">
        <v>5</v>
      </c>
      <c r="B24" s="2" t="s">
        <v>6</v>
      </c>
      <c r="C24" s="2" t="s">
        <v>7</v>
      </c>
      <c r="D24" s="2" t="s">
        <v>8</v>
      </c>
      <c r="E24" s="2" t="s">
        <v>9</v>
      </c>
    </row>
    <row r="25" spans="1:5" ht="18" x14ac:dyDescent="0.25">
      <c r="A25" s="19" t="str">
        <f>VLOOKUP(B25,'[1]LISTADO ATM'!$A$2:$C$822,3,0)</f>
        <v>DISTRITO NACIONAL</v>
      </c>
      <c r="B25" s="22">
        <v>577</v>
      </c>
      <c r="C25" s="25" t="str">
        <f>VLOOKUP(B25,'[1]LISTADO ATM'!$A$2:$B$822,2,0)</f>
        <v xml:space="preserve">ATM Olé Ave. Duarte </v>
      </c>
      <c r="D25" s="22" t="s">
        <v>18</v>
      </c>
      <c r="E25" s="31">
        <v>3335903625</v>
      </c>
    </row>
    <row r="26" spans="1:5" ht="18" x14ac:dyDescent="0.25">
      <c r="A26" s="19" t="str">
        <f>VLOOKUP(B26,'[1]LISTADO ATM'!$A$2:$C$822,3,0)</f>
        <v>DISTRITO NACIONAL</v>
      </c>
      <c r="B26" s="22">
        <v>724</v>
      </c>
      <c r="C26" s="25" t="str">
        <f>VLOOKUP(B26,'[1]LISTADO ATM'!$A$2:$B$822,2,0)</f>
        <v xml:space="preserve">ATM El Huacal I </v>
      </c>
      <c r="D26" s="22" t="s">
        <v>18</v>
      </c>
      <c r="E26" s="25">
        <v>3335907757</v>
      </c>
    </row>
    <row r="27" spans="1:5" ht="18" x14ac:dyDescent="0.25">
      <c r="A27" s="19" t="str">
        <f>VLOOKUP(B27,'[1]LISTADO ATM'!$A$2:$C$822,3,0)</f>
        <v>DISTRITO NACIONAL</v>
      </c>
      <c r="B27" s="22">
        <v>696</v>
      </c>
      <c r="C27" s="25" t="str">
        <f>VLOOKUP(B27,'[1]LISTADO ATM'!$A$2:$B$822,2,0)</f>
        <v>ATM Olé Jacobo Majluta</v>
      </c>
      <c r="D27" s="22" t="s">
        <v>18</v>
      </c>
      <c r="E27" s="25">
        <v>3335908198</v>
      </c>
    </row>
    <row r="28" spans="1:5" ht="18" x14ac:dyDescent="0.25">
      <c r="A28" s="19" t="str">
        <f>VLOOKUP(B28,'[1]LISTADO ATM'!$A$2:$C$822,3,0)</f>
        <v>ESTE</v>
      </c>
      <c r="B28" s="22">
        <v>480</v>
      </c>
      <c r="C28" s="25" t="str">
        <f>VLOOKUP(B28,'[1]LISTADO ATM'!$A$2:$B$822,2,0)</f>
        <v>ATM UNP Farmaconal Higuey</v>
      </c>
      <c r="D28" s="22" t="s">
        <v>18</v>
      </c>
      <c r="E28" s="25" t="s">
        <v>27</v>
      </c>
    </row>
    <row r="29" spans="1:5" ht="18" x14ac:dyDescent="0.25">
      <c r="A29" s="19" t="str">
        <f>VLOOKUP(B29,'[1]LISTADO ATM'!$A$2:$C$822,3,0)</f>
        <v>SUR</v>
      </c>
      <c r="B29" s="22">
        <v>825</v>
      </c>
      <c r="C29" s="25" t="str">
        <f>VLOOKUP(B29,'[1]LISTADO ATM'!$A$2:$B$822,2,0)</f>
        <v xml:space="preserve">ATM Estacion Eco Cibeles (Las Matas de Farfán) </v>
      </c>
      <c r="D29" s="22" t="s">
        <v>18</v>
      </c>
      <c r="E29" s="25">
        <v>3335908775</v>
      </c>
    </row>
    <row r="30" spans="1:5" ht="18.75" thickBot="1" x14ac:dyDescent="0.3">
      <c r="A30" s="26" t="s">
        <v>11</v>
      </c>
      <c r="B30" s="32">
        <f>COUNT(B25:B29)</f>
        <v>5</v>
      </c>
      <c r="C30" s="14"/>
      <c r="D30" s="14"/>
      <c r="E30" s="14"/>
    </row>
    <row r="31" spans="1:5" ht="15.75" thickBot="1" x14ac:dyDescent="0.3">
      <c r="B31" s="5"/>
      <c r="E31" s="5"/>
    </row>
    <row r="32" spans="1:5" ht="18" x14ac:dyDescent="0.25">
      <c r="A32" s="56" t="s">
        <v>13</v>
      </c>
      <c r="B32" s="57"/>
      <c r="C32" s="57"/>
      <c r="D32" s="57"/>
      <c r="E32" s="58"/>
    </row>
    <row r="33" spans="1:5" ht="18" x14ac:dyDescent="0.25">
      <c r="A33" s="2" t="s">
        <v>5</v>
      </c>
      <c r="B33" s="2" t="s">
        <v>6</v>
      </c>
      <c r="C33" s="4" t="s">
        <v>7</v>
      </c>
      <c r="D33" s="18" t="s">
        <v>8</v>
      </c>
      <c r="E33" s="18" t="s">
        <v>9</v>
      </c>
    </row>
    <row r="34" spans="1:5" ht="18" x14ac:dyDescent="0.25">
      <c r="A34" s="19" t="str">
        <f>VLOOKUP(B34,'[1]LISTADO ATM'!$A$2:$C$822,3,0)</f>
        <v>DISTRITO NACIONAL</v>
      </c>
      <c r="B34" s="22">
        <v>378</v>
      </c>
      <c r="C34" s="25" t="str">
        <f>VLOOKUP(B34,'[1]LISTADO ATM'!$A$2:$B$822,2,0)</f>
        <v>ATM UNP Villa Flores</v>
      </c>
      <c r="D34" s="34" t="s">
        <v>22</v>
      </c>
      <c r="E34" s="25">
        <v>3335906874</v>
      </c>
    </row>
    <row r="35" spans="1:5" ht="18" x14ac:dyDescent="0.25">
      <c r="A35" s="19" t="str">
        <f>VLOOKUP(B35,'[1]LISTADO ATM'!$A$2:$C$822,3,0)</f>
        <v>NORTE</v>
      </c>
      <c r="B35" s="22">
        <v>388</v>
      </c>
      <c r="C35" s="25" t="str">
        <f>VLOOKUP(B35,'[1]LISTADO ATM'!$A$2:$B$822,2,0)</f>
        <v xml:space="preserve">ATM Multicentro La Sirena Puerto Plata </v>
      </c>
      <c r="D35" s="34" t="s">
        <v>22</v>
      </c>
      <c r="E35" s="25">
        <v>3335908053</v>
      </c>
    </row>
    <row r="36" spans="1:5" ht="18" x14ac:dyDescent="0.25">
      <c r="A36" s="19" t="str">
        <f>VLOOKUP(B36,'[1]LISTADO ATM'!$A$2:$C$822,3,0)</f>
        <v>DISTRITO NACIONAL</v>
      </c>
      <c r="B36" s="22">
        <v>160</v>
      </c>
      <c r="C36" s="25" t="str">
        <f>VLOOKUP(B36,'[1]LISTADO ATM'!$A$2:$B$822,2,0)</f>
        <v xml:space="preserve">ATM Oficina Herrera </v>
      </c>
      <c r="D36" s="34" t="s">
        <v>22</v>
      </c>
      <c r="E36" s="25">
        <v>3335908649</v>
      </c>
    </row>
    <row r="37" spans="1:5" ht="18" x14ac:dyDescent="0.25">
      <c r="A37" s="19" t="str">
        <f>VLOOKUP(B37,'[1]LISTADO ATM'!$A$2:$C$822,3,0)</f>
        <v>ESTE</v>
      </c>
      <c r="B37" s="22">
        <v>104</v>
      </c>
      <c r="C37" s="25" t="str">
        <f>VLOOKUP(B37,'[1]LISTADO ATM'!$A$2:$B$822,2,0)</f>
        <v xml:space="preserve">ATM Jumbo Higuey </v>
      </c>
      <c r="D37" s="34" t="s">
        <v>22</v>
      </c>
      <c r="E37" s="25">
        <v>3335908785</v>
      </c>
    </row>
    <row r="38" spans="1:5" ht="18.75" thickBot="1" x14ac:dyDescent="0.3">
      <c r="A38" s="3" t="s">
        <v>11</v>
      </c>
      <c r="B38" s="32">
        <f>COUNT(B34:B37)</f>
        <v>4</v>
      </c>
      <c r="C38" s="14"/>
      <c r="D38" s="17"/>
      <c r="E38" s="17"/>
    </row>
    <row r="39" spans="1:5" ht="15.75" thickBot="1" x14ac:dyDescent="0.3">
      <c r="B39" s="5"/>
      <c r="E39" s="5"/>
    </row>
    <row r="40" spans="1:5" ht="18.75" thickBot="1" x14ac:dyDescent="0.3">
      <c r="A40" s="59" t="s">
        <v>12</v>
      </c>
      <c r="B40" s="60"/>
      <c r="C40" t="s">
        <v>17</v>
      </c>
      <c r="D40" s="5"/>
      <c r="E40" s="5"/>
    </row>
    <row r="41" spans="1:5" ht="18.75" thickBot="1" x14ac:dyDescent="0.3">
      <c r="A41" s="61">
        <f>+B21+B30+B38</f>
        <v>11</v>
      </c>
      <c r="B41" s="62"/>
    </row>
    <row r="42" spans="1:5" ht="15.75" thickBot="1" x14ac:dyDescent="0.3">
      <c r="B42" s="5"/>
      <c r="E42" s="5"/>
    </row>
    <row r="43" spans="1:5" ht="18.75" thickBot="1" x14ac:dyDescent="0.3">
      <c r="A43" s="37" t="s">
        <v>15</v>
      </c>
      <c r="B43" s="38"/>
      <c r="C43" s="38"/>
      <c r="D43" s="38"/>
      <c r="E43" s="39"/>
    </row>
    <row r="44" spans="1:5" ht="18" x14ac:dyDescent="0.25">
      <c r="A44" s="6" t="s">
        <v>5</v>
      </c>
      <c r="B44" s="6" t="s">
        <v>6</v>
      </c>
      <c r="C44" s="4" t="s">
        <v>7</v>
      </c>
      <c r="D44" s="40" t="s">
        <v>8</v>
      </c>
      <c r="E44" s="41"/>
    </row>
    <row r="45" spans="1:5" ht="18" x14ac:dyDescent="0.25">
      <c r="A45" s="33" t="str">
        <f>VLOOKUP(B45,'[1]LISTADO ATM'!$A$2:$C$822,3,0)</f>
        <v>NORTE</v>
      </c>
      <c r="B45" s="22">
        <v>964</v>
      </c>
      <c r="C45" s="22" t="str">
        <f>VLOOKUP(B45,'[1]LISTADO ATM'!$A$2:$B$822,2,0)</f>
        <v>ATM Hotel Sunscape (Norte)</v>
      </c>
      <c r="D45" s="42" t="s">
        <v>23</v>
      </c>
      <c r="E45" s="43"/>
    </row>
    <row r="46" spans="1:5" ht="18" x14ac:dyDescent="0.25">
      <c r="A46" s="33" t="str">
        <f>VLOOKUP(B46,'[1]LISTADO ATM'!$A$2:$C$822,3,0)</f>
        <v>DISTRITO NACIONAL</v>
      </c>
      <c r="B46" s="22">
        <v>725</v>
      </c>
      <c r="C46" s="22" t="str">
        <f>VLOOKUP(B46,'[1]LISTADO ATM'!$A$2:$B$822,2,0)</f>
        <v xml:space="preserve">ATM El Huacal II  </v>
      </c>
      <c r="D46" s="42" t="s">
        <v>24</v>
      </c>
      <c r="E46" s="43"/>
    </row>
    <row r="47" spans="1:5" ht="18" x14ac:dyDescent="0.25">
      <c r="A47" s="33" t="str">
        <f>VLOOKUP(B47,'[1]LISTADO ATM'!$A$2:$C$822,3,0)</f>
        <v>DISTRITO NACIONAL</v>
      </c>
      <c r="B47" s="22">
        <v>578</v>
      </c>
      <c r="C47" s="22" t="str">
        <f>VLOOKUP(B47,'[1]LISTADO ATM'!$A$2:$B$822,2,0)</f>
        <v xml:space="preserve">ATM Procuraduría General de la República </v>
      </c>
      <c r="D47" s="42" t="s">
        <v>23</v>
      </c>
      <c r="E47" s="43"/>
    </row>
    <row r="48" spans="1:5" ht="18" x14ac:dyDescent="0.25">
      <c r="A48" s="33" t="str">
        <f>VLOOKUP(B48,'[1]LISTADO ATM'!$A$2:$C$822,3,0)</f>
        <v>SUR</v>
      </c>
      <c r="B48" s="22">
        <v>615</v>
      </c>
      <c r="C48" s="22" t="str">
        <f>VLOOKUP(B48,'[1]LISTADO ATM'!$A$2:$B$822,2,0)</f>
        <v xml:space="preserve">ATM Estación Sunix Cabral (Barahona) </v>
      </c>
      <c r="D48" s="42" t="s">
        <v>23</v>
      </c>
      <c r="E48" s="43"/>
    </row>
    <row r="49" spans="1:5" ht="18" x14ac:dyDescent="0.25">
      <c r="A49" s="33" t="str">
        <f>VLOOKUP(B49,'[1]LISTADO ATM'!$A$2:$C$822,3,0)</f>
        <v>DISTRITO NACIONAL</v>
      </c>
      <c r="B49" s="22">
        <v>672</v>
      </c>
      <c r="C49" s="22" t="str">
        <f>VLOOKUP(B49,'[1]LISTADO ATM'!$A$2:$B$822,2,0)</f>
        <v>ATM Destacamento Policía Nacional La Victoria</v>
      </c>
      <c r="D49" s="42" t="s">
        <v>23</v>
      </c>
      <c r="E49" s="43"/>
    </row>
    <row r="50" spans="1:5" ht="18" x14ac:dyDescent="0.25">
      <c r="A50" s="33" t="str">
        <f>VLOOKUP(B50,'[1]LISTADO ATM'!$A$2:$C$822,3,0)</f>
        <v>SUR</v>
      </c>
      <c r="B50" s="22">
        <v>873</v>
      </c>
      <c r="C50" s="22" t="str">
        <f>VLOOKUP(B50,'[1]LISTADO ATM'!$A$2:$B$822,2,0)</f>
        <v xml:space="preserve">ATM Centro de Caja San Cristóbal II </v>
      </c>
      <c r="D50" s="42" t="s">
        <v>24</v>
      </c>
      <c r="E50" s="43"/>
    </row>
    <row r="51" spans="1:5" ht="18" x14ac:dyDescent="0.25">
      <c r="A51" s="33" t="str">
        <f>VLOOKUP(B51,'[1]LISTADO ATM'!$A$2:$C$822,3,0)</f>
        <v>DISTRITO NACIONAL</v>
      </c>
      <c r="B51" s="22">
        <v>557</v>
      </c>
      <c r="C51" s="22" t="str">
        <f>VLOOKUP(B51,'[1]LISTADO ATM'!$A$2:$B$822,2,0)</f>
        <v xml:space="preserve">ATM Multicentro La Sirena Ave. Mella </v>
      </c>
      <c r="D51" s="42" t="s">
        <v>24</v>
      </c>
      <c r="E51" s="43"/>
    </row>
    <row r="52" spans="1:5" ht="18" x14ac:dyDescent="0.25">
      <c r="A52" s="33" t="str">
        <f>VLOOKUP(B52,'[1]LISTADO ATM'!$A$2:$C$822,3,0)</f>
        <v>NORTE</v>
      </c>
      <c r="B52" s="22">
        <v>632</v>
      </c>
      <c r="C52" s="22" t="str">
        <f>VLOOKUP(B52,'[1]LISTADO ATM'!$A$2:$B$822,2,0)</f>
        <v xml:space="preserve">ATM Autobanco Gurabo </v>
      </c>
      <c r="D52" s="42" t="s">
        <v>23</v>
      </c>
      <c r="E52" s="43"/>
    </row>
    <row r="53" spans="1:5" ht="18" x14ac:dyDescent="0.25">
      <c r="A53" s="33" t="str">
        <f>VLOOKUP(B53,'[1]LISTADO ATM'!$A$2:$C$822,3,0)</f>
        <v>SUR</v>
      </c>
      <c r="B53" s="22">
        <v>616</v>
      </c>
      <c r="C53" s="22" t="str">
        <f>VLOOKUP(B53,'[1]LISTADO ATM'!$A$2:$B$822,2,0)</f>
        <v xml:space="preserve">ATM 5ta. Brigada Barahona </v>
      </c>
      <c r="D53" s="42" t="s">
        <v>23</v>
      </c>
      <c r="E53" s="43"/>
    </row>
    <row r="54" spans="1:5" ht="18" x14ac:dyDescent="0.25">
      <c r="A54" s="33" t="str">
        <f>VLOOKUP(B54,'[1]LISTADO ATM'!$A$2:$C$822,3,0)</f>
        <v>NORTE</v>
      </c>
      <c r="B54" s="22">
        <v>664</v>
      </c>
      <c r="C54" s="22" t="str">
        <f>VLOOKUP(B54,'[1]LISTADO ATM'!$A$2:$B$822,2,0)</f>
        <v>ATM S/M Asfer (Constanza)</v>
      </c>
      <c r="D54" s="42" t="s">
        <v>23</v>
      </c>
      <c r="E54" s="43"/>
    </row>
    <row r="55" spans="1:5" ht="18" x14ac:dyDescent="0.25">
      <c r="A55" s="33" t="str">
        <f>VLOOKUP(B55,'[1]LISTADO ATM'!$A$2:$C$822,3,0)</f>
        <v>NORTE</v>
      </c>
      <c r="B55" s="22">
        <v>807</v>
      </c>
      <c r="C55" s="22" t="str">
        <f>VLOOKUP(B55,'[1]LISTADO ATM'!$A$2:$B$822,2,0)</f>
        <v xml:space="preserve">ATM S/M Morel (Mao) </v>
      </c>
      <c r="D55" s="42" t="s">
        <v>23</v>
      </c>
      <c r="E55" s="43"/>
    </row>
    <row r="56" spans="1:5" ht="18" x14ac:dyDescent="0.25">
      <c r="A56" s="33" t="str">
        <f>VLOOKUP(B56,'[1]LISTADO ATM'!$A$2:$C$822,3,0)</f>
        <v>SUR</v>
      </c>
      <c r="B56" s="22">
        <v>750</v>
      </c>
      <c r="C56" s="22" t="str">
        <f>VLOOKUP(B56,'[1]LISTADO ATM'!$A$2:$B$822,2,0)</f>
        <v xml:space="preserve">ATM UNP Duvergé </v>
      </c>
      <c r="D56" s="42" t="s">
        <v>23</v>
      </c>
      <c r="E56" s="43"/>
    </row>
    <row r="57" spans="1:5" ht="18" x14ac:dyDescent="0.25">
      <c r="A57" s="33" t="str">
        <f>VLOOKUP(B57,'[1]LISTADO ATM'!$A$2:$C$822,3,0)</f>
        <v>SUR</v>
      </c>
      <c r="B57" s="22">
        <v>182</v>
      </c>
      <c r="C57" s="22" t="str">
        <f>VLOOKUP(B57,'[1]LISTADO ATM'!$A$2:$B$822,2,0)</f>
        <v xml:space="preserve">ATM Barahona Comb </v>
      </c>
      <c r="D57" s="42" t="s">
        <v>23</v>
      </c>
      <c r="E57" s="43"/>
    </row>
    <row r="58" spans="1:5" ht="18" x14ac:dyDescent="0.25">
      <c r="A58" s="33" t="str">
        <f>VLOOKUP(B58,'[1]LISTADO ATM'!$A$2:$C$822,3,0)</f>
        <v>NORTE</v>
      </c>
      <c r="B58" s="22">
        <v>351</v>
      </c>
      <c r="C58" s="22" t="str">
        <f>VLOOKUP(B58,'[1]LISTADO ATM'!$A$2:$B$822,2,0)</f>
        <v xml:space="preserve">ATM S/M José Luís (Puerto Plata) </v>
      </c>
      <c r="D58" s="42" t="s">
        <v>23</v>
      </c>
      <c r="E58" s="43"/>
    </row>
    <row r="59" spans="1:5" ht="18" x14ac:dyDescent="0.25">
      <c r="A59" s="33" t="str">
        <f>VLOOKUP(B59,'[1]LISTADO ATM'!$A$2:$C$822,3,0)</f>
        <v>DISTRITO NACIONAL</v>
      </c>
      <c r="B59" s="22">
        <v>678</v>
      </c>
      <c r="C59" s="22" t="str">
        <f>VLOOKUP(B59,'[1]LISTADO ATM'!$A$2:$B$822,2,0)</f>
        <v>ATM Eco Petroleo San Isidro</v>
      </c>
      <c r="D59" s="42" t="s">
        <v>23</v>
      </c>
      <c r="E59" s="43"/>
    </row>
    <row r="60" spans="1:5" ht="18.75" thickBot="1" x14ac:dyDescent="0.3">
      <c r="A60" s="26" t="s">
        <v>11</v>
      </c>
      <c r="B60" s="32">
        <f>COUNT(B45:B59)</f>
        <v>15</v>
      </c>
      <c r="C60" s="23"/>
      <c r="D60" s="23"/>
      <c r="E60" s="24"/>
    </row>
  </sheetData>
  <mergeCells count="28">
    <mergeCell ref="D59:E59"/>
    <mergeCell ref="D57:E57"/>
    <mergeCell ref="D55:E55"/>
    <mergeCell ref="D56:E56"/>
    <mergeCell ref="D58:E58"/>
    <mergeCell ref="D51:E51"/>
    <mergeCell ref="D52:E52"/>
    <mergeCell ref="D53:E53"/>
    <mergeCell ref="D54:E54"/>
    <mergeCell ref="A1:E1"/>
    <mergeCell ref="A2:E2"/>
    <mergeCell ref="A7:E7"/>
    <mergeCell ref="C10:E10"/>
    <mergeCell ref="A12:E12"/>
    <mergeCell ref="D45:E45"/>
    <mergeCell ref="C15:E15"/>
    <mergeCell ref="A17:E17"/>
    <mergeCell ref="A23:E23"/>
    <mergeCell ref="A32:E32"/>
    <mergeCell ref="A40:B40"/>
    <mergeCell ref="A41:B41"/>
    <mergeCell ref="A43:E43"/>
    <mergeCell ref="D44:E44"/>
    <mergeCell ref="D47:E47"/>
    <mergeCell ref="D48:E48"/>
    <mergeCell ref="D50:E50"/>
    <mergeCell ref="D49:E49"/>
    <mergeCell ref="D46:E4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577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577 844 537 590 507 747 724 720 580 888 766 696                                                  </v>
      </c>
    </row>
    <row r="3" spans="2:6" ht="18.75" thickBot="1" x14ac:dyDescent="0.3">
      <c r="B3" s="22">
        <v>844</v>
      </c>
      <c r="C3" s="29" t="s">
        <v>17</v>
      </c>
    </row>
    <row r="4" spans="2:6" ht="18.75" thickBot="1" x14ac:dyDescent="0.3">
      <c r="B4" s="22">
        <v>537</v>
      </c>
      <c r="C4" s="29" t="s">
        <v>17</v>
      </c>
    </row>
    <row r="5" spans="2:6" ht="18.75" thickBot="1" x14ac:dyDescent="0.3">
      <c r="B5" s="22">
        <v>590</v>
      </c>
      <c r="C5" s="29" t="s">
        <v>17</v>
      </c>
    </row>
    <row r="6" spans="2:6" ht="18.75" thickBot="1" x14ac:dyDescent="0.3">
      <c r="B6" s="22">
        <v>507</v>
      </c>
      <c r="C6" s="29" t="s">
        <v>17</v>
      </c>
    </row>
    <row r="7" spans="2:6" ht="18.75" thickBot="1" x14ac:dyDescent="0.3">
      <c r="B7" s="22">
        <v>747</v>
      </c>
      <c r="C7" s="29" t="s">
        <v>17</v>
      </c>
    </row>
    <row r="8" spans="2:6" ht="18.75" thickBot="1" x14ac:dyDescent="0.3">
      <c r="B8" s="22">
        <v>724</v>
      </c>
      <c r="C8" s="29" t="s">
        <v>17</v>
      </c>
    </row>
    <row r="9" spans="2:6" ht="18.75" thickBot="1" x14ac:dyDescent="0.3">
      <c r="B9" s="22">
        <v>720</v>
      </c>
      <c r="C9" s="29" t="s">
        <v>17</v>
      </c>
    </row>
    <row r="10" spans="2:6" ht="18.75" thickBot="1" x14ac:dyDescent="0.3">
      <c r="B10" s="22">
        <v>580</v>
      </c>
      <c r="C10" s="29" t="s">
        <v>17</v>
      </c>
    </row>
    <row r="11" spans="2:6" ht="18.75" thickBot="1" x14ac:dyDescent="0.3">
      <c r="B11" s="22">
        <v>888</v>
      </c>
      <c r="C11" s="29" t="s">
        <v>17</v>
      </c>
    </row>
    <row r="12" spans="2:6" ht="18.75" thickBot="1" x14ac:dyDescent="0.3">
      <c r="B12" s="22">
        <v>766</v>
      </c>
      <c r="C12" s="29" t="s">
        <v>17</v>
      </c>
    </row>
    <row r="13" spans="2:6" ht="18.75" thickBot="1" x14ac:dyDescent="0.3">
      <c r="B13" s="22">
        <v>696</v>
      </c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35"/>
      <c r="C31" s="29" t="s">
        <v>17</v>
      </c>
    </row>
    <row r="32" spans="2:3" ht="18.75" thickBot="1" x14ac:dyDescent="0.3">
      <c r="B32" s="35"/>
      <c r="C32" s="29" t="s">
        <v>17</v>
      </c>
    </row>
    <row r="33" spans="2:3" ht="18.75" thickBot="1" x14ac:dyDescent="0.3">
      <c r="B33" s="35"/>
      <c r="C33" s="29" t="s">
        <v>17</v>
      </c>
    </row>
    <row r="34" spans="2:3" ht="18.75" thickBot="1" x14ac:dyDescent="0.3">
      <c r="B34" s="35"/>
      <c r="C34" s="29" t="s">
        <v>17</v>
      </c>
    </row>
    <row r="35" spans="2:3" ht="18.75" thickBot="1" x14ac:dyDescent="0.3">
      <c r="B35" s="35"/>
      <c r="C35" s="29" t="s">
        <v>17</v>
      </c>
    </row>
    <row r="36" spans="2:3" ht="18.75" thickBot="1" x14ac:dyDescent="0.3">
      <c r="B36" s="35"/>
      <c r="C36" s="29" t="s">
        <v>17</v>
      </c>
    </row>
    <row r="37" spans="2:3" ht="18.75" thickBot="1" x14ac:dyDescent="0.3">
      <c r="B37" s="35"/>
      <c r="C37" s="29" t="s">
        <v>17</v>
      </c>
    </row>
    <row r="38" spans="2:3" ht="18.75" thickBot="1" x14ac:dyDescent="0.3">
      <c r="B38" s="35"/>
      <c r="C38" s="29" t="s">
        <v>17</v>
      </c>
    </row>
    <row r="39" spans="2:3" ht="18.75" thickBot="1" x14ac:dyDescent="0.3">
      <c r="B39" s="35"/>
      <c r="C39" s="29" t="s">
        <v>17</v>
      </c>
    </row>
    <row r="40" spans="2:3" ht="18.75" thickBot="1" x14ac:dyDescent="0.3">
      <c r="B40" s="35"/>
      <c r="C40" s="29" t="s">
        <v>17</v>
      </c>
    </row>
    <row r="41" spans="2:3" ht="18.75" thickBot="1" x14ac:dyDescent="0.3">
      <c r="B41" s="35"/>
      <c r="C41" s="29" t="s">
        <v>17</v>
      </c>
    </row>
    <row r="42" spans="2:3" ht="18.75" thickBot="1" x14ac:dyDescent="0.3">
      <c r="B42" s="35"/>
      <c r="C42" s="29" t="s">
        <v>17</v>
      </c>
    </row>
    <row r="43" spans="2:3" ht="18.75" thickBot="1" x14ac:dyDescent="0.3">
      <c r="B43" s="35"/>
      <c r="C43" s="29" t="s">
        <v>17</v>
      </c>
    </row>
    <row r="44" spans="2:3" ht="18.75" thickBot="1" x14ac:dyDescent="0.3">
      <c r="B44" s="35"/>
      <c r="C44" s="29" t="s">
        <v>17</v>
      </c>
    </row>
    <row r="45" spans="2:3" ht="18.75" thickBot="1" x14ac:dyDescent="0.3">
      <c r="B45" s="35"/>
      <c r="C45" s="29" t="s">
        <v>17</v>
      </c>
    </row>
    <row r="46" spans="2:3" ht="18.75" thickBot="1" x14ac:dyDescent="0.3">
      <c r="B46" s="35"/>
      <c r="C46" s="29" t="s">
        <v>17</v>
      </c>
    </row>
    <row r="47" spans="2:3" ht="18.75" thickBot="1" x14ac:dyDescent="0.3">
      <c r="B47" s="35"/>
      <c r="C47" s="29" t="s">
        <v>17</v>
      </c>
    </row>
    <row r="48" spans="2:3" ht="18.75" thickBot="1" x14ac:dyDescent="0.3">
      <c r="B48" s="35"/>
      <c r="C48" s="29" t="s">
        <v>17</v>
      </c>
    </row>
    <row r="49" spans="2:3" ht="18.75" thickBot="1" x14ac:dyDescent="0.3">
      <c r="B49" s="35"/>
      <c r="C49" s="29" t="s">
        <v>17</v>
      </c>
    </row>
    <row r="50" spans="2:3" ht="18.75" thickBot="1" x14ac:dyDescent="0.3">
      <c r="B50" s="35"/>
      <c r="C50" s="29" t="s">
        <v>17</v>
      </c>
    </row>
    <row r="51" spans="2:3" ht="18.75" thickBot="1" x14ac:dyDescent="0.3">
      <c r="B51" s="35"/>
      <c r="C51" s="29" t="s">
        <v>17</v>
      </c>
    </row>
    <row r="52" spans="2:3" ht="18.75" thickBot="1" x14ac:dyDescent="0.3">
      <c r="B52" s="35"/>
      <c r="C52" s="29" t="s">
        <v>17</v>
      </c>
    </row>
    <row r="53" spans="2:3" ht="18.75" thickBot="1" x14ac:dyDescent="0.3">
      <c r="B53" s="35"/>
      <c r="C53" s="29" t="s">
        <v>17</v>
      </c>
    </row>
    <row r="54" spans="2:3" ht="18.75" thickBot="1" x14ac:dyDescent="0.3">
      <c r="B54" s="35"/>
      <c r="C54" s="29" t="s">
        <v>17</v>
      </c>
    </row>
    <row r="55" spans="2:3" ht="18.75" thickBot="1" x14ac:dyDescent="0.3">
      <c r="B55" s="35"/>
      <c r="C55" s="29" t="s">
        <v>17</v>
      </c>
    </row>
    <row r="56" spans="2:3" ht="18.75" thickBot="1" x14ac:dyDescent="0.3">
      <c r="B56" s="35"/>
      <c r="C56" s="29" t="s">
        <v>17</v>
      </c>
    </row>
    <row r="57" spans="2:3" ht="18.75" thickBot="1" x14ac:dyDescent="0.3">
      <c r="B57" s="35"/>
      <c r="C57" s="29" t="s">
        <v>17</v>
      </c>
    </row>
    <row r="58" spans="2:3" ht="18.75" thickBot="1" x14ac:dyDescent="0.3">
      <c r="B58" s="35"/>
      <c r="C58" s="29" t="s">
        <v>17</v>
      </c>
    </row>
    <row r="59" spans="2:3" ht="18.75" thickBot="1" x14ac:dyDescent="0.3">
      <c r="B59" s="35"/>
      <c r="C59" s="29" t="s">
        <v>17</v>
      </c>
    </row>
    <row r="60" spans="2:3" ht="18.75" thickBot="1" x14ac:dyDescent="0.3">
      <c r="B60" s="35"/>
      <c r="C60" s="29" t="s">
        <v>17</v>
      </c>
    </row>
    <row r="61" spans="2:3" ht="18.75" thickBot="1" x14ac:dyDescent="0.3">
      <c r="B61" s="35"/>
      <c r="C61" s="29" t="s">
        <v>17</v>
      </c>
    </row>
    <row r="62" spans="2:3" ht="18.75" thickBot="1" x14ac:dyDescent="0.3">
      <c r="B62" s="35"/>
      <c r="C62" s="29" t="s">
        <v>17</v>
      </c>
    </row>
    <row r="63" spans="2:3" ht="18.75" thickBot="1" x14ac:dyDescent="0.3">
      <c r="B63" s="35"/>
      <c r="C63" s="29" t="s">
        <v>17</v>
      </c>
    </row>
    <row r="64" spans="2:3" ht="18.75" thickBot="1" x14ac:dyDescent="0.3">
      <c r="B64" s="35"/>
      <c r="C64" s="29" t="s">
        <v>17</v>
      </c>
    </row>
    <row r="65" spans="2:3" ht="18.75" thickBot="1" x14ac:dyDescent="0.3">
      <c r="B65" s="35"/>
      <c r="C65" s="29" t="s">
        <v>17</v>
      </c>
    </row>
    <row r="66" spans="2:3" ht="18.75" thickBot="1" x14ac:dyDescent="0.3">
      <c r="B66" s="35"/>
      <c r="C66" s="29" t="s">
        <v>17</v>
      </c>
    </row>
    <row r="67" spans="2:3" ht="18.75" thickBot="1" x14ac:dyDescent="0.3">
      <c r="B67" s="35"/>
      <c r="C67" s="29" t="s">
        <v>17</v>
      </c>
    </row>
    <row r="68" spans="2:3" ht="18.75" thickBot="1" x14ac:dyDescent="0.3">
      <c r="B68" s="36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60" priority="9"/>
  </conditionalFormatting>
  <conditionalFormatting sqref="B31:B68">
    <cfRule type="duplicateValues" dxfId="59" priority="7"/>
  </conditionalFormatting>
  <conditionalFormatting sqref="B26:B30">
    <cfRule type="duplicateValues" dxfId="58" priority="3"/>
  </conditionalFormatting>
  <conditionalFormatting sqref="B14:B25">
    <cfRule type="duplicateValues" dxfId="57" priority="2"/>
  </conditionalFormatting>
  <conditionalFormatting sqref="B2:B13">
    <cfRule type="duplicateValues" dxfId="5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2021-06-03T10:05:50Z</dcterms:modified>
</cp:coreProperties>
</file>