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5\"/>
    </mc:Choice>
  </mc:AlternateContent>
  <bookViews>
    <workbookView xWindow="0" yWindow="0" windowWidth="15630" windowHeight="474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Efectivo!$A$75:$E$75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5" i="1" l="1"/>
  <c r="C95" i="1"/>
  <c r="B96" i="1"/>
  <c r="A25" i="1"/>
  <c r="A26" i="1"/>
  <c r="A27" i="1"/>
  <c r="A28" i="1"/>
  <c r="C25" i="1"/>
  <c r="C26" i="1"/>
  <c r="C27" i="1"/>
  <c r="C28" i="1"/>
  <c r="A20" i="1"/>
  <c r="A21" i="1"/>
  <c r="A22" i="1"/>
  <c r="A23" i="1"/>
  <c r="A24" i="1"/>
  <c r="C20" i="1"/>
  <c r="C21" i="1"/>
  <c r="C22" i="1"/>
  <c r="C23" i="1"/>
  <c r="C24" i="1"/>
  <c r="B48" i="1"/>
  <c r="A42" i="1"/>
  <c r="A43" i="1"/>
  <c r="A44" i="1"/>
  <c r="C42" i="1"/>
  <c r="C43" i="1"/>
  <c r="C44" i="1"/>
  <c r="A17" i="1"/>
  <c r="A18" i="1"/>
  <c r="A19" i="1"/>
  <c r="C17" i="1"/>
  <c r="C18" i="1"/>
  <c r="C19" i="1"/>
  <c r="B37" i="1"/>
  <c r="A11" i="1"/>
  <c r="A12" i="1"/>
  <c r="A13" i="1"/>
  <c r="A14" i="1"/>
  <c r="A15" i="1"/>
  <c r="A16" i="1"/>
  <c r="C11" i="1"/>
  <c r="C12" i="1"/>
  <c r="C13" i="1"/>
  <c r="C14" i="1"/>
  <c r="C15" i="1"/>
  <c r="C16" i="1"/>
  <c r="A10" i="1"/>
  <c r="C10" i="1"/>
  <c r="A81" i="1"/>
  <c r="C81" i="1"/>
  <c r="B82" i="1"/>
  <c r="B72" i="1"/>
  <c r="B62" i="1"/>
  <c r="A77" i="1"/>
  <c r="A78" i="1"/>
  <c r="A79" i="1"/>
  <c r="A80" i="1"/>
  <c r="C77" i="1"/>
  <c r="C78" i="1"/>
  <c r="C79" i="1"/>
  <c r="C80" i="1"/>
  <c r="C93" i="1" l="1"/>
  <c r="C94" i="1"/>
  <c r="A93" i="1"/>
  <c r="A94" i="1"/>
  <c r="A76" i="1"/>
  <c r="C60" i="1"/>
  <c r="C61" i="1"/>
  <c r="A60" i="1"/>
  <c r="A61" i="1"/>
  <c r="A71" i="1" l="1"/>
  <c r="C71" i="1"/>
  <c r="C76" i="1"/>
  <c r="A59" i="1"/>
  <c r="C59" i="1"/>
  <c r="A58" i="1" l="1"/>
  <c r="C58" i="1"/>
  <c r="A70" i="1"/>
  <c r="C70" i="1"/>
  <c r="C69" i="1"/>
  <c r="A69" i="1"/>
  <c r="A68" i="1" l="1"/>
  <c r="C68" i="1"/>
  <c r="A53" i="1"/>
  <c r="C53" i="1"/>
  <c r="A54" i="1"/>
  <c r="C54" i="1"/>
  <c r="A55" i="1"/>
  <c r="C55" i="1"/>
  <c r="A56" i="1"/>
  <c r="C56" i="1"/>
  <c r="A57" i="1"/>
  <c r="C57" i="1"/>
  <c r="A9" i="1" l="1"/>
  <c r="C9" i="1"/>
  <c r="C92" i="1" l="1"/>
  <c r="A92" i="1"/>
  <c r="C52" i="1" l="1"/>
  <c r="A52" i="1"/>
  <c r="C41" i="1" l="1"/>
  <c r="A41" i="1"/>
  <c r="C67" i="1"/>
  <c r="A67" i="1"/>
  <c r="C91" i="1"/>
  <c r="A91" i="1"/>
  <c r="A85" i="1" l="1"/>
  <c r="C90" i="1"/>
  <c r="A90" i="1"/>
  <c r="C89" i="1"/>
  <c r="A89" i="1"/>
  <c r="F2" i="3" l="1"/>
  <c r="C66" i="1" l="1"/>
  <c r="A66" i="1"/>
</calcChain>
</file>

<file path=xl/sharedStrings.xml><?xml version="1.0" encoding="utf-8"?>
<sst xmlns="http://schemas.openxmlformats.org/spreadsheetml/2006/main" count="996" uniqueCount="36">
  <si>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</si>
  <si>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</si>
  <si>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</si>
  <si>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</si>
  <si>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</si>
  <si>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</si>
  <si>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</si>
  <si>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</si>
  <si>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</si>
  <si>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</si>
  <si>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</si>
  <si>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</si>
  <si>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</si>
  <si>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</si>
  <si>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</si>
  <si>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</si>
  <si>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</si>
  <si>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</si>
  <si>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</si>
  <si>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</si>
  <si>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</si>
  <si>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</si>
  <si>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3 Gavetas Vacías</t>
  </si>
  <si>
    <t>2 Gavetas Vacías + 1 Fallando</t>
  </si>
  <si>
    <t>Abastecido</t>
  </si>
  <si>
    <t>GAVETA DE DEPOSITO LLENA</t>
  </si>
  <si>
    <t>3335909279 </t>
  </si>
  <si>
    <t>3335909903 </t>
  </si>
  <si>
    <t>3335909962 </t>
  </si>
  <si>
    <t>3335910094 </t>
  </si>
  <si>
    <t>3335910263 </t>
  </si>
  <si>
    <t>3335909007</t>
  </si>
  <si>
    <t>3335910271</t>
  </si>
  <si>
    <t>3335910173</t>
  </si>
  <si>
    <t>3335910019</t>
  </si>
  <si>
    <t>3335910017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</si>
</sst>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8" applyNumberFormat="0" applyAlignment="0" applyProtection="0"/>
    <xf numFmtId="0" fontId="21" fillId="16" borderId="29" applyNumberFormat="0" applyAlignment="0" applyProtection="0"/>
    <xf numFmtId="0" fontId="22" fillId="16" borderId="28" applyNumberFormat="0" applyAlignment="0" applyProtection="0"/>
    <xf numFmtId="0" fontId="23" fillId="0" borderId="30" applyNumberFormat="0" applyFill="0" applyAlignment="0" applyProtection="0"/>
    <xf numFmtId="0" fontId="24" fillId="17" borderId="31" applyNumberFormat="0" applyAlignment="0" applyProtection="0"/>
    <xf numFmtId="0" fontId="25" fillId="0" borderId="0" applyNumberFormat="0" applyFill="0" applyBorder="0" applyAlignment="0" applyProtection="0"/>
    <xf numFmtId="0" fontId="13" fillId="18" borderId="32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3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5" xfId="0" applyNumberFormat="1" applyFill="1" applyBorder="1"/>
    <xf numFmtId="49" fontId="0" fillId="46" borderId="34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5"/>
      <tableStyleElement type="headerRow" dxfId="164"/>
      <tableStyleElement type="totalRow" dxfId="163"/>
      <tableStyleElement type="firstColumn" dxfId="162"/>
      <tableStyleElement type="lastColumn" dxfId="161"/>
      <tableStyleElement type="firstRowStripe" dxfId="160"/>
      <tableStyleElement type="firstColumnStripe" dxfId="1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49" zoomScale="80" zoomScaleNormal="80" workbookViewId="0">
      <selection activeCell="E72" sqref="E72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55" t="s">
        <v>1</v>
      </c>
      <c r="B1" s="56"/>
      <c r="C1" s="56"/>
      <c r="D1" s="56"/>
      <c r="E1" s="57"/>
    </row>
    <row r="2" spans="1:5" ht="25.5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44351.708333333336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44352.25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1" t="s">
        <v>4</v>
      </c>
      <c r="B7" s="62"/>
      <c r="C7" s="62"/>
      <c r="D7" s="62"/>
      <c r="E7" s="6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ESTE</v>
      </c>
      <c r="B9" s="22">
        <v>385</v>
      </c>
      <c r="C9" s="25" t="str">
        <f>VLOOKUP(B9,'[1]LISTADO ATM'!$A$2:$B$822,2,0)</f>
        <v xml:space="preserve">ATM Plaza Verón I </v>
      </c>
      <c r="D9" s="37" t="s">
        <v>24</v>
      </c>
      <c r="E9" s="27">
        <v>3335910252</v>
      </c>
    </row>
    <row r="10" spans="1:5" ht="18" x14ac:dyDescent="0.25">
      <c r="A10" s="19" t="str">
        <f>VLOOKUP(B10,'[1]LISTADO ATM'!$A$2:$C$822,3,0)</f>
        <v>ESTE</v>
      </c>
      <c r="B10" s="22">
        <v>386</v>
      </c>
      <c r="C10" s="25" t="str">
        <f>VLOOKUP(B10,'[1]LISTADO ATM'!$A$2:$B$822,2,0)</f>
        <v xml:space="preserve">ATM Plaza Verón II </v>
      </c>
      <c r="D10" s="37" t="s">
        <v>24</v>
      </c>
      <c r="E10" s="25">
        <v>3335910078</v>
      </c>
    </row>
    <row r="11" spans="1:5" ht="18" x14ac:dyDescent="0.25">
      <c r="A11" s="19" t="str">
        <f>VLOOKUP(B11,'[1]LISTADO ATM'!$A$2:$C$822,3,0)</f>
        <v>DISTRITO NACIONAL</v>
      </c>
      <c r="B11" s="22">
        <v>453</v>
      </c>
      <c r="C11" s="25" t="str">
        <f>VLOOKUP(B11,'[1]LISTADO ATM'!$A$2:$B$822,2,0)</f>
        <v xml:space="preserve">ATM Autobanco Sarasota II </v>
      </c>
      <c r="D11" s="37" t="s">
        <v>24</v>
      </c>
      <c r="E11" s="27" t="s">
        <v>26</v>
      </c>
    </row>
    <row r="12" spans="1:5" ht="18" x14ac:dyDescent="0.25">
      <c r="A12" s="19" t="str">
        <f>VLOOKUP(B12,'[1]LISTADO ATM'!$A$2:$C$822,3,0)</f>
        <v>SUR</v>
      </c>
      <c r="B12" s="22">
        <v>616</v>
      </c>
      <c r="C12" s="25" t="str">
        <f>VLOOKUP(B12,'[1]LISTADO ATM'!$A$2:$B$822,2,0)</f>
        <v xml:space="preserve">ATM 5ta. Brigada Barahona </v>
      </c>
      <c r="D12" s="37" t="s">
        <v>24</v>
      </c>
      <c r="E12" s="27" t="s">
        <v>27</v>
      </c>
    </row>
    <row r="13" spans="1:5" ht="18" x14ac:dyDescent="0.25">
      <c r="A13" s="19" t="str">
        <f>VLOOKUP(B13,'[1]LISTADO ATM'!$A$2:$C$822,3,0)</f>
        <v>ESTE</v>
      </c>
      <c r="B13" s="22">
        <v>294</v>
      </c>
      <c r="C13" s="25" t="str">
        <f>VLOOKUP(B13,'[1]LISTADO ATM'!$A$2:$B$822,2,0)</f>
        <v xml:space="preserve">ATM Plaza Zaglul San Pedro II </v>
      </c>
      <c r="D13" s="37" t="s">
        <v>24</v>
      </c>
      <c r="E13" s="27">
        <v>3335910074</v>
      </c>
    </row>
    <row r="14" spans="1:5" ht="18" x14ac:dyDescent="0.25">
      <c r="A14" s="19" t="str">
        <f>VLOOKUP(B14,'[1]LISTADO ATM'!$A$2:$C$822,3,0)</f>
        <v>NORTE</v>
      </c>
      <c r="B14" s="22">
        <v>986</v>
      </c>
      <c r="C14" s="25" t="str">
        <f>VLOOKUP(B14,'[1]LISTADO ATM'!$A$2:$B$822,2,0)</f>
        <v xml:space="preserve">ATM S/M Jumbo (La Vega) </v>
      </c>
      <c r="D14" s="37" t="s">
        <v>24</v>
      </c>
      <c r="E14" s="27">
        <v>3335910212</v>
      </c>
    </row>
    <row r="15" spans="1:5" ht="18" x14ac:dyDescent="0.25">
      <c r="A15" s="19" t="str">
        <f>VLOOKUP(B15,'[1]LISTADO ATM'!$A$2:$C$822,3,0)</f>
        <v>NORTE</v>
      </c>
      <c r="B15" s="22">
        <v>154</v>
      </c>
      <c r="C15" s="25" t="str">
        <f>VLOOKUP(B15,'[1]LISTADO ATM'!$A$2:$B$822,2,0)</f>
        <v xml:space="preserve">ATM Oficina Sánchez </v>
      </c>
      <c r="D15" s="37" t="s">
        <v>24</v>
      </c>
      <c r="E15" s="27">
        <v>3335910259</v>
      </c>
    </row>
    <row r="16" spans="1:5" ht="18" x14ac:dyDescent="0.25">
      <c r="A16" s="19" t="str">
        <f>VLOOKUP(B16,'[1]LISTADO ATM'!$A$2:$C$822,3,0)</f>
        <v>ESTE</v>
      </c>
      <c r="B16" s="22">
        <v>609</v>
      </c>
      <c r="C16" s="25" t="str">
        <f>VLOOKUP(B16,'[1]LISTADO ATM'!$A$2:$B$822,2,0)</f>
        <v xml:space="preserve">ATM S/M Jumbo (San Pedro) </v>
      </c>
      <c r="D16" s="37" t="s">
        <v>24</v>
      </c>
      <c r="E16" s="27">
        <v>3335910262</v>
      </c>
    </row>
    <row r="17" spans="1:5" ht="18" x14ac:dyDescent="0.25">
      <c r="A17" s="19" t="str">
        <f>VLOOKUP(B17,'[1]LISTADO ATM'!$A$2:$C$822,3,0)</f>
        <v>DISTRITO NACIONAL</v>
      </c>
      <c r="B17" s="22">
        <v>577</v>
      </c>
      <c r="C17" s="25" t="str">
        <f>VLOOKUP(B17,'[1]LISTADO ATM'!$A$2:$B$822,2,0)</f>
        <v xml:space="preserve">ATM Olé Ave. Duarte </v>
      </c>
      <c r="D17" s="37" t="s">
        <v>24</v>
      </c>
      <c r="E17" s="31">
        <v>3335910261</v>
      </c>
    </row>
    <row r="18" spans="1:5" ht="18" x14ac:dyDescent="0.25">
      <c r="A18" s="19" t="str">
        <f>VLOOKUP(B18,'[1]LISTADO ATM'!$A$2:$C$822,3,0)</f>
        <v>DISTRITO NACIONAL</v>
      </c>
      <c r="B18" s="22">
        <v>696</v>
      </c>
      <c r="C18" s="25" t="str">
        <f>VLOOKUP(B18,'[1]LISTADO ATM'!$A$2:$B$822,2,0)</f>
        <v>ATM Olé Jacobo Majluta</v>
      </c>
      <c r="D18" s="37" t="s">
        <v>24</v>
      </c>
      <c r="E18" s="25">
        <v>3335908198</v>
      </c>
    </row>
    <row r="19" spans="1:5" ht="18" x14ac:dyDescent="0.25">
      <c r="A19" s="19" t="str">
        <f>VLOOKUP(B19,'[1]LISTADO ATM'!$A$2:$C$822,3,0)</f>
        <v>ESTE</v>
      </c>
      <c r="B19" s="22">
        <v>293</v>
      </c>
      <c r="C19" s="25" t="str">
        <f>VLOOKUP(B19,'[1]LISTADO ATM'!$A$2:$B$822,2,0)</f>
        <v xml:space="preserve">ATM S/M Nueva Visión (San Pedro) </v>
      </c>
      <c r="D19" s="37" t="s">
        <v>24</v>
      </c>
      <c r="E19" s="25">
        <v>3335910213</v>
      </c>
    </row>
    <row r="20" spans="1:5" ht="18" x14ac:dyDescent="0.25">
      <c r="A20" s="19" t="str">
        <f>VLOOKUP(B20,'[1]LISTADO ATM'!$A$2:$C$822,3,0)</f>
        <v>DISTRITO NACIONAL</v>
      </c>
      <c r="B20" s="22">
        <v>655</v>
      </c>
      <c r="C20" s="25" t="str">
        <f>VLOOKUP(B20,'[1]LISTADO ATM'!$A$2:$B$822,2,0)</f>
        <v>ATM Farmacia Sandra</v>
      </c>
      <c r="D20" s="37" t="s">
        <v>24</v>
      </c>
      <c r="E20" s="27">
        <v>3335910088</v>
      </c>
    </row>
    <row r="21" spans="1:5" ht="18" x14ac:dyDescent="0.25">
      <c r="A21" s="19" t="str">
        <f>VLOOKUP(B21,'[1]LISTADO ATM'!$A$2:$C$822,3,0)</f>
        <v>DISTRITO NACIONAL</v>
      </c>
      <c r="B21" s="22">
        <v>486</v>
      </c>
      <c r="C21" s="25" t="str">
        <f>VLOOKUP(B21,'[1]LISTADO ATM'!$A$2:$B$822,2,0)</f>
        <v xml:space="preserve">ATM Olé La Caleta </v>
      </c>
      <c r="D21" s="37" t="s">
        <v>24</v>
      </c>
      <c r="E21" s="27">
        <v>3335910161</v>
      </c>
    </row>
    <row r="22" spans="1:5" ht="18" x14ac:dyDescent="0.25">
      <c r="A22" s="19" t="str">
        <f>VLOOKUP(B22,'[1]LISTADO ATM'!$A$2:$C$822,3,0)</f>
        <v>SUR</v>
      </c>
      <c r="B22" s="22">
        <v>44</v>
      </c>
      <c r="C22" s="25" t="str">
        <f>VLOOKUP(B22,'[1]LISTADO ATM'!$A$2:$B$822,2,0)</f>
        <v xml:space="preserve">ATM Oficina Pedernales </v>
      </c>
      <c r="D22" s="37" t="s">
        <v>24</v>
      </c>
      <c r="E22" s="27">
        <v>3335910255</v>
      </c>
    </row>
    <row r="23" spans="1:5" ht="18" x14ac:dyDescent="0.25">
      <c r="A23" s="19" t="str">
        <f>VLOOKUP(B23,'[1]LISTADO ATM'!$A$2:$C$822,3,0)</f>
        <v>DISTRITO NACIONAL</v>
      </c>
      <c r="B23" s="22">
        <v>583</v>
      </c>
      <c r="C23" s="25" t="str">
        <f>VLOOKUP(B23,'[1]LISTADO ATM'!$A$2:$B$822,2,0)</f>
        <v xml:space="preserve">ATM Ministerio Fuerzas Armadas I </v>
      </c>
      <c r="D23" s="37" t="s">
        <v>24</v>
      </c>
      <c r="E23" s="27">
        <v>3335910256</v>
      </c>
    </row>
    <row r="24" spans="1:5" ht="18" x14ac:dyDescent="0.25">
      <c r="A24" s="19" t="str">
        <f>VLOOKUP(B24,'[1]LISTADO ATM'!$A$2:$C$822,3,0)</f>
        <v>ESTE</v>
      </c>
      <c r="B24" s="66">
        <v>114</v>
      </c>
      <c r="C24" s="25" t="str">
        <f>VLOOKUP(B24,'[1]LISTADO ATM'!$A$2:$B$822,2,0)</f>
        <v xml:space="preserve">ATM Oficina Hato Mayor </v>
      </c>
      <c r="D24" s="37" t="s">
        <v>24</v>
      </c>
      <c r="E24" s="27">
        <v>3335910341</v>
      </c>
    </row>
    <row r="25" spans="1:5" ht="18" x14ac:dyDescent="0.25">
      <c r="A25" s="19" t="str">
        <f>VLOOKUP(B25,'[1]LISTADO ATM'!$A$2:$C$822,3,0)</f>
        <v>DISTRITO NACIONAL</v>
      </c>
      <c r="B25" s="22">
        <v>152</v>
      </c>
      <c r="C25" s="25" t="str">
        <f>VLOOKUP(B25,'[1]LISTADO ATM'!$A$2:$B$822,2,0)</f>
        <v xml:space="preserve">ATM Kiosco Megacentro II </v>
      </c>
      <c r="D25" s="37" t="s">
        <v>24</v>
      </c>
      <c r="E25" s="25">
        <v>3335910060</v>
      </c>
    </row>
    <row r="26" spans="1:5" ht="18" x14ac:dyDescent="0.25">
      <c r="A26" s="19" t="str">
        <f>VLOOKUP(B26,'[1]LISTADO ATM'!$A$2:$C$822,3,0)</f>
        <v>DISTRITO NACIONAL</v>
      </c>
      <c r="B26" s="22">
        <v>147</v>
      </c>
      <c r="C26" s="25" t="str">
        <f>VLOOKUP(B26,'[1]LISTADO ATM'!$A$2:$B$822,2,0)</f>
        <v xml:space="preserve">ATM Kiosco Megacentro I </v>
      </c>
      <c r="D26" s="37" t="s">
        <v>24</v>
      </c>
      <c r="E26" s="25">
        <v>3335910239</v>
      </c>
    </row>
    <row r="27" spans="1:5" ht="18" x14ac:dyDescent="0.25">
      <c r="A27" s="19" t="str">
        <f>VLOOKUP(B27,'[1]LISTADO ATM'!$A$2:$C$822,3,0)</f>
        <v>DISTRITO NACIONAL</v>
      </c>
      <c r="B27" s="22">
        <v>438</v>
      </c>
      <c r="C27" s="25" t="str">
        <f>VLOOKUP(B27,'[1]LISTADO ATM'!$A$2:$B$822,2,0)</f>
        <v xml:space="preserve">ATM Autobanco Torre IV </v>
      </c>
      <c r="D27" s="37" t="s">
        <v>24</v>
      </c>
      <c r="E27" s="25">
        <v>3335910260</v>
      </c>
    </row>
    <row r="28" spans="1:5" ht="18" x14ac:dyDescent="0.25">
      <c r="A28" s="19" t="str">
        <f>VLOOKUP(B28,'[1]LISTADO ATM'!$A$2:$C$822,3,0)</f>
        <v>NORTE</v>
      </c>
      <c r="B28" s="22">
        <v>903</v>
      </c>
      <c r="C28" s="25" t="str">
        <f>VLOOKUP(B28,'[1]LISTADO ATM'!$A$2:$B$822,2,0)</f>
        <v xml:space="preserve">ATM Oficina La Vega Real I </v>
      </c>
      <c r="D28" s="37" t="s">
        <v>24</v>
      </c>
      <c r="E28" s="25" t="s">
        <v>30</v>
      </c>
    </row>
    <row r="29" spans="1:5" ht="18" x14ac:dyDescent="0.25">
      <c r="A29" s="19"/>
      <c r="B29" s="66"/>
      <c r="C29" s="67"/>
      <c r="D29" s="37"/>
      <c r="E29" s="27"/>
    </row>
    <row r="30" spans="1:5" ht="18" x14ac:dyDescent="0.25">
      <c r="A30" s="19"/>
      <c r="B30" s="66"/>
      <c r="C30" s="67"/>
      <c r="D30" s="37"/>
      <c r="E30" s="27"/>
    </row>
    <row r="31" spans="1:5" ht="18" x14ac:dyDescent="0.25">
      <c r="A31" s="19"/>
      <c r="B31" s="66"/>
      <c r="C31" s="67"/>
      <c r="D31" s="37"/>
      <c r="E31" s="27"/>
    </row>
    <row r="32" spans="1:5" ht="18" x14ac:dyDescent="0.25">
      <c r="A32" s="19"/>
      <c r="B32" s="66"/>
      <c r="C32" s="67"/>
      <c r="D32" s="37"/>
      <c r="E32" s="27"/>
    </row>
    <row r="33" spans="1:5" ht="18" x14ac:dyDescent="0.25">
      <c r="A33" s="19"/>
      <c r="B33" s="66"/>
      <c r="C33" s="67"/>
      <c r="D33" s="37"/>
      <c r="E33" s="27"/>
    </row>
    <row r="34" spans="1:5" ht="18" x14ac:dyDescent="0.25">
      <c r="A34" s="19"/>
      <c r="B34" s="66"/>
      <c r="C34" s="67"/>
      <c r="D34" s="37"/>
      <c r="E34" s="68"/>
    </row>
    <row r="35" spans="1:5" ht="18" x14ac:dyDescent="0.25">
      <c r="A35" s="19"/>
      <c r="B35" s="66"/>
      <c r="C35" s="67"/>
      <c r="D35" s="37"/>
      <c r="E35" s="68"/>
    </row>
    <row r="36" spans="1:5" ht="18" x14ac:dyDescent="0.25">
      <c r="A36" s="19"/>
      <c r="B36" s="66"/>
      <c r="C36" s="67"/>
      <c r="D36" s="37"/>
      <c r="E36" s="68"/>
    </row>
    <row r="37" spans="1:5" ht="18.75" thickBot="1" x14ac:dyDescent="0.3">
      <c r="A37" s="3" t="s">
        <v>11</v>
      </c>
      <c r="B37" s="32">
        <f>COUNT(B9:B36)</f>
        <v>20</v>
      </c>
      <c r="C37" s="47"/>
      <c r="D37" s="48"/>
      <c r="E37" s="49"/>
    </row>
    <row r="38" spans="1:5" x14ac:dyDescent="0.25">
      <c r="B38" s="5"/>
      <c r="E38" s="5"/>
    </row>
    <row r="39" spans="1:5" ht="18" x14ac:dyDescent="0.25">
      <c r="A39" s="61" t="s">
        <v>16</v>
      </c>
      <c r="B39" s="62"/>
      <c r="C39" s="62"/>
      <c r="D39" s="62"/>
      <c r="E39" s="63"/>
    </row>
    <row r="40" spans="1:5" ht="18" x14ac:dyDescent="0.25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</row>
    <row r="41" spans="1:5" ht="18" x14ac:dyDescent="0.25">
      <c r="A41" s="19" t="str">
        <f>VLOOKUP(B41,'[1]LISTADO ATM'!$A$2:$C$822,3,0)</f>
        <v>DISTRITO NACIONAL</v>
      </c>
      <c r="B41" s="22">
        <v>378</v>
      </c>
      <c r="C41" s="25" t="str">
        <f>VLOOKUP(B41,'[1]LISTADO ATM'!$A$2:$B$822,2,0)</f>
        <v>ATM UNP Villa Flores</v>
      </c>
      <c r="D41" s="16" t="s">
        <v>19</v>
      </c>
      <c r="E41" s="25">
        <v>3335906874</v>
      </c>
    </row>
    <row r="42" spans="1:5" ht="18" x14ac:dyDescent="0.25">
      <c r="A42" s="19" t="str">
        <f>VLOOKUP(B42,'[1]LISTADO ATM'!$A$2:$C$822,3,0)</f>
        <v>SUR</v>
      </c>
      <c r="B42" s="22">
        <v>880</v>
      </c>
      <c r="C42" s="25" t="str">
        <f>VLOOKUP(B42,'[1]LISTADO ATM'!$A$2:$B$822,2,0)</f>
        <v xml:space="preserve">ATM Autoservicio Barahona II </v>
      </c>
      <c r="D42" s="16" t="s">
        <v>19</v>
      </c>
      <c r="E42" s="25">
        <v>3335910154</v>
      </c>
    </row>
    <row r="43" spans="1:5" ht="18" x14ac:dyDescent="0.25">
      <c r="A43" s="19" t="str">
        <f>VLOOKUP(B43,'[1]LISTADO ATM'!$A$2:$C$822,3,0)</f>
        <v>NORTE</v>
      </c>
      <c r="B43" s="22">
        <v>333</v>
      </c>
      <c r="C43" s="25" t="str">
        <f>VLOOKUP(B43,'[1]LISTADO ATM'!$A$2:$B$822,2,0)</f>
        <v>ATM Oficina Turey Maimón</v>
      </c>
      <c r="D43" s="16" t="s">
        <v>19</v>
      </c>
      <c r="E43" s="25">
        <v>3335910156</v>
      </c>
    </row>
    <row r="44" spans="1:5" ht="18" x14ac:dyDescent="0.25">
      <c r="A44" s="19" t="str">
        <f>VLOOKUP(B44,'[1]LISTADO ATM'!$A$2:$C$822,3,0)</f>
        <v>DISTRITO NACIONAL</v>
      </c>
      <c r="B44" s="22">
        <v>113</v>
      </c>
      <c r="C44" s="25" t="str">
        <f>VLOOKUP(B44,'[1]LISTADO ATM'!$A$2:$B$822,2,0)</f>
        <v xml:space="preserve">ATM Autoservicio Atalaya del Mar </v>
      </c>
      <c r="D44" s="16" t="s">
        <v>19</v>
      </c>
      <c r="E44" s="22" t="s">
        <v>35</v>
      </c>
    </row>
    <row r="45" spans="1:5" ht="18" x14ac:dyDescent="0.25">
      <c r="A45" s="19"/>
      <c r="B45" s="66"/>
      <c r="C45" s="67"/>
      <c r="D45" s="37"/>
      <c r="E45" s="68"/>
    </row>
    <row r="46" spans="1:5" ht="18" x14ac:dyDescent="0.25">
      <c r="A46" s="19"/>
      <c r="B46" s="66"/>
      <c r="C46" s="67"/>
      <c r="D46" s="37"/>
      <c r="E46" s="68"/>
    </row>
    <row r="47" spans="1:5" ht="18" x14ac:dyDescent="0.25">
      <c r="A47" s="19"/>
      <c r="B47" s="66"/>
      <c r="C47" s="67"/>
      <c r="D47" s="37"/>
      <c r="E47" s="68"/>
    </row>
    <row r="48" spans="1:5" ht="18.75" thickBot="1" x14ac:dyDescent="0.3">
      <c r="A48" s="3" t="s">
        <v>11</v>
      </c>
      <c r="B48" s="32">
        <f>COUNT(B41:B44)</f>
        <v>4</v>
      </c>
      <c r="C48" s="47"/>
      <c r="D48" s="48"/>
      <c r="E48" s="49"/>
    </row>
    <row r="49" spans="1:5" ht="15.75" thickBot="1" x14ac:dyDescent="0.3">
      <c r="B49" s="5"/>
      <c r="E49" s="5"/>
    </row>
    <row r="50" spans="1:5" ht="18.75" thickBot="1" x14ac:dyDescent="0.3">
      <c r="A50" s="42" t="s">
        <v>14</v>
      </c>
      <c r="B50" s="43"/>
      <c r="C50" s="43"/>
      <c r="D50" s="43"/>
      <c r="E50" s="44"/>
    </row>
    <row r="51" spans="1:5" ht="18" x14ac:dyDescent="0.25">
      <c r="A51" s="2" t="s">
        <v>5</v>
      </c>
      <c r="B51" s="2" t="s">
        <v>6</v>
      </c>
      <c r="C51" s="2" t="s">
        <v>7</v>
      </c>
      <c r="D51" s="2" t="s">
        <v>8</v>
      </c>
      <c r="E51" s="2" t="s">
        <v>9</v>
      </c>
    </row>
    <row r="52" spans="1:5" ht="18" x14ac:dyDescent="0.25">
      <c r="A52" s="22" t="str">
        <f>VLOOKUP(B52,'[1]LISTADO ATM'!$A$2:$C$822,3,0)</f>
        <v>DISTRITO NACIONAL</v>
      </c>
      <c r="B52" s="22">
        <v>593</v>
      </c>
      <c r="C52" s="22" t="str">
        <f>VLOOKUP(B52,'[1]LISTADO ATM'!$A$2:$B$822,2,0)</f>
        <v xml:space="preserve">ATM Ministerio Fuerzas Armadas II </v>
      </c>
      <c r="D52" s="15" t="s">
        <v>10</v>
      </c>
      <c r="E52" s="27">
        <v>3335908779</v>
      </c>
    </row>
    <row r="53" spans="1:5" ht="18" x14ac:dyDescent="0.25">
      <c r="A53" s="22" t="str">
        <f>VLOOKUP(B53,'[1]LISTADO ATM'!$A$2:$C$822,3,0)</f>
        <v>DISTRITO NACIONAL</v>
      </c>
      <c r="B53" s="22">
        <v>949</v>
      </c>
      <c r="C53" s="22" t="str">
        <f>VLOOKUP(B53,'[1]LISTADO ATM'!$A$2:$B$822,2,0)</f>
        <v xml:space="preserve">ATM S/M Bravo San Isidro Coral Mall </v>
      </c>
      <c r="D53" s="15" t="s">
        <v>10</v>
      </c>
      <c r="E53" s="27">
        <v>3335910595</v>
      </c>
    </row>
    <row r="54" spans="1:5" ht="18" x14ac:dyDescent="0.25">
      <c r="A54" s="22" t="str">
        <f>VLOOKUP(B54,'[1]LISTADO ATM'!$A$2:$C$822,3,0)</f>
        <v>DISTRITO NACIONAL</v>
      </c>
      <c r="B54" s="22">
        <v>769</v>
      </c>
      <c r="C54" s="22" t="str">
        <f>VLOOKUP(B54,'[1]LISTADO ATM'!$A$2:$B$822,2,0)</f>
        <v>ATM UNP Pablo Mella Morales</v>
      </c>
      <c r="D54" s="15" t="s">
        <v>10</v>
      </c>
      <c r="E54" s="27">
        <v>3335910554</v>
      </c>
    </row>
    <row r="55" spans="1:5" ht="18" x14ac:dyDescent="0.25">
      <c r="A55" s="22" t="str">
        <f>VLOOKUP(B55,'[1]LISTADO ATM'!$A$2:$C$822,3,0)</f>
        <v>NORTE</v>
      </c>
      <c r="B55" s="22">
        <v>664</v>
      </c>
      <c r="C55" s="22" t="str">
        <f>VLOOKUP(B55,'[1]LISTADO ATM'!$A$2:$B$822,2,0)</f>
        <v>ATM S/M Asfer (Constanza)</v>
      </c>
      <c r="D55" s="15" t="s">
        <v>10</v>
      </c>
      <c r="E55" s="27" t="s">
        <v>28</v>
      </c>
    </row>
    <row r="56" spans="1:5" ht="18" x14ac:dyDescent="0.25">
      <c r="A56" s="22" t="str">
        <f>VLOOKUP(B56,'[1]LISTADO ATM'!$A$2:$C$822,3,0)</f>
        <v>NORTE</v>
      </c>
      <c r="B56" s="22">
        <v>136</v>
      </c>
      <c r="C56" s="22" t="str">
        <f>VLOOKUP(B56,'[1]LISTADO ATM'!$A$2:$B$822,2,0)</f>
        <v>ATM S/M Xtra (Santiago)</v>
      </c>
      <c r="D56" s="15" t="s">
        <v>10</v>
      </c>
      <c r="E56" s="27">
        <v>3335910552</v>
      </c>
    </row>
    <row r="57" spans="1:5" ht="18" x14ac:dyDescent="0.25">
      <c r="A57" s="22" t="str">
        <f>VLOOKUP(B57,'[1]LISTADO ATM'!$A$2:$C$822,3,0)</f>
        <v>NORTE</v>
      </c>
      <c r="B57" s="22">
        <v>361</v>
      </c>
      <c r="C57" s="22" t="str">
        <f>VLOOKUP(B57,'[1]LISTADO ATM'!$A$2:$B$822,2,0)</f>
        <v>ATM Estación Next La Cumbre</v>
      </c>
      <c r="D57" s="15" t="s">
        <v>10</v>
      </c>
      <c r="E57" s="27">
        <v>3335910608</v>
      </c>
    </row>
    <row r="58" spans="1:5" ht="18" x14ac:dyDescent="0.25">
      <c r="A58" s="22" t="str">
        <f>VLOOKUP(B58,'[1]LISTADO ATM'!$A$2:$C$822,3,0)</f>
        <v>ESTE</v>
      </c>
      <c r="B58" s="22">
        <v>842</v>
      </c>
      <c r="C58" s="22" t="str">
        <f>VLOOKUP(B58,'[1]LISTADO ATM'!$A$2:$B$822,2,0)</f>
        <v xml:space="preserve">ATM Plaza Orense II (La Romana) </v>
      </c>
      <c r="D58" s="15" t="s">
        <v>10</v>
      </c>
      <c r="E58" s="27">
        <v>3335910609</v>
      </c>
    </row>
    <row r="59" spans="1:5" ht="18" x14ac:dyDescent="0.25">
      <c r="A59" s="33" t="str">
        <f>VLOOKUP(B59,'[1]LISTADO ATM'!$A$2:$C$822,3,0)</f>
        <v>DISTRITO NACIONAL</v>
      </c>
      <c r="B59" s="22">
        <v>562</v>
      </c>
      <c r="C59" s="22" t="str">
        <f>VLOOKUP(B59,'[1]LISTADO ATM'!$A$2:$B$822,2,0)</f>
        <v xml:space="preserve">ATM S/M Jumbo Carretera Mella </v>
      </c>
      <c r="D59" s="15" t="s">
        <v>10</v>
      </c>
      <c r="E59" s="27">
        <v>3335910233</v>
      </c>
    </row>
    <row r="60" spans="1:5" ht="18" x14ac:dyDescent="0.25">
      <c r="A60" s="33" t="str">
        <f>VLOOKUP(B60,'[1]LISTADO ATM'!$A$2:$C$822,3,0)</f>
        <v>SUR</v>
      </c>
      <c r="B60" s="22">
        <v>592</v>
      </c>
      <c r="C60" s="22" t="str">
        <f>VLOOKUP(B60,'[1]LISTADO ATM'!$A$2:$B$822,2,0)</f>
        <v xml:space="preserve">ATM Centro de Caja San Cristóbal I </v>
      </c>
      <c r="D60" s="15" t="s">
        <v>10</v>
      </c>
      <c r="E60" s="27">
        <v>3335910257</v>
      </c>
    </row>
    <row r="61" spans="1:5" ht="18" x14ac:dyDescent="0.25">
      <c r="A61" s="33" t="str">
        <f>VLOOKUP(B61,'[1]LISTADO ATM'!$A$2:$C$822,3,0)</f>
        <v>DISTRITO NACIONAL</v>
      </c>
      <c r="B61" s="22">
        <v>958</v>
      </c>
      <c r="C61" s="22" t="str">
        <f>VLOOKUP(B61,'[1]LISTADO ATM'!$A$2:$B$822,2,0)</f>
        <v xml:space="preserve">ATM Olé Aut. San Isidro </v>
      </c>
      <c r="D61" s="15" t="s">
        <v>10</v>
      </c>
      <c r="E61" s="27">
        <v>3335910258</v>
      </c>
    </row>
    <row r="62" spans="1:5" ht="18.75" thickBot="1" x14ac:dyDescent="0.3">
      <c r="A62" s="26"/>
      <c r="B62" s="32">
        <f>COUNT(B52:B61)</f>
        <v>10</v>
      </c>
      <c r="C62" s="14"/>
      <c r="D62" s="14"/>
      <c r="E62" s="14"/>
    </row>
    <row r="63" spans="1:5" ht="15.75" thickBot="1" x14ac:dyDescent="0.3">
      <c r="B63" s="5"/>
      <c r="E63" s="5"/>
    </row>
    <row r="64" spans="1:5" ht="18.75" thickBot="1" x14ac:dyDescent="0.3">
      <c r="A64" s="42" t="s">
        <v>20</v>
      </c>
      <c r="B64" s="43"/>
      <c r="C64" s="43"/>
      <c r="D64" s="43"/>
      <c r="E64" s="44"/>
    </row>
    <row r="65" spans="1:5" ht="18" x14ac:dyDescent="0.25">
      <c r="A65" s="2" t="s">
        <v>5</v>
      </c>
      <c r="B65" s="2" t="s">
        <v>6</v>
      </c>
      <c r="C65" s="2" t="s">
        <v>7</v>
      </c>
      <c r="D65" s="2" t="s">
        <v>8</v>
      </c>
      <c r="E65" s="2" t="s">
        <v>9</v>
      </c>
    </row>
    <row r="66" spans="1:5" ht="18" x14ac:dyDescent="0.25">
      <c r="A66" s="19" t="str">
        <f>VLOOKUP(B66,'[1]LISTADO ATM'!$A$2:$C$822,3,0)</f>
        <v>NORTE</v>
      </c>
      <c r="B66" s="22">
        <v>291</v>
      </c>
      <c r="C66" s="25" t="str">
        <f>VLOOKUP(B66,'[1]LISTADO ATM'!$A$2:$B$822,2,0)</f>
        <v xml:space="preserve">ATM S/M Jumbo Las Colinas </v>
      </c>
      <c r="D66" s="22" t="s">
        <v>18</v>
      </c>
      <c r="E66" s="31">
        <v>3335910557</v>
      </c>
    </row>
    <row r="67" spans="1:5" ht="18" x14ac:dyDescent="0.25">
      <c r="A67" s="19" t="str">
        <f>VLOOKUP(B67,'[1]LISTADO ATM'!$A$2:$C$822,3,0)</f>
        <v>DISTRITO NACIONAL</v>
      </c>
      <c r="B67" s="22">
        <v>232</v>
      </c>
      <c r="C67" s="25" t="str">
        <f>VLOOKUP(B67,'[1]LISTADO ATM'!$A$2:$B$822,2,0)</f>
        <v xml:space="preserve">ATM S/M Nacional Charles de Gaulle </v>
      </c>
      <c r="D67" s="22" t="s">
        <v>18</v>
      </c>
      <c r="E67" s="25">
        <v>3335910554</v>
      </c>
    </row>
    <row r="68" spans="1:5" ht="18" x14ac:dyDescent="0.25">
      <c r="A68" s="19" t="str">
        <f>VLOOKUP(B68,'[1]LISTADO ATM'!$A$2:$C$822,3,0)</f>
        <v>DISTRITO NACIONAL</v>
      </c>
      <c r="B68" s="22">
        <v>735</v>
      </c>
      <c r="C68" s="25" t="str">
        <f>VLOOKUP(B68,'[1]LISTADO ATM'!$A$2:$B$822,2,0)</f>
        <v xml:space="preserve">ATM Oficina Independencia II  </v>
      </c>
      <c r="D68" s="22" t="s">
        <v>18</v>
      </c>
      <c r="E68" s="25">
        <v>3335910610</v>
      </c>
    </row>
    <row r="69" spans="1:5" ht="18" x14ac:dyDescent="0.25">
      <c r="A69" s="39" t="str">
        <f>VLOOKUP(B69,'[1]LISTADO ATM'!$A$2:$C$822,3,0)</f>
        <v>ESTE</v>
      </c>
      <c r="B69" s="22">
        <v>673</v>
      </c>
      <c r="C69" s="25" t="str">
        <f>VLOOKUP(B69,'[1]LISTADO ATM'!$A$2:$B$822,2,0)</f>
        <v>ATM Clínica Dr. Cruz Jiminián</v>
      </c>
      <c r="D69" s="22" t="s">
        <v>18</v>
      </c>
      <c r="E69" s="25" t="s">
        <v>29</v>
      </c>
    </row>
    <row r="70" spans="1:5" ht="18" x14ac:dyDescent="0.25">
      <c r="A70" s="39" t="str">
        <f>VLOOKUP(B70,'[1]LISTADO ATM'!$A$2:$C$822,3,0)</f>
        <v>NORTE</v>
      </c>
      <c r="B70" s="22">
        <v>882</v>
      </c>
      <c r="C70" s="25" t="str">
        <f>VLOOKUP(B70,'[1]LISTADO ATM'!$A$2:$B$822,2,0)</f>
        <v xml:space="preserve">ATM Oficina Moca II </v>
      </c>
      <c r="D70" s="22" t="s">
        <v>18</v>
      </c>
      <c r="E70" s="25">
        <v>3335910613</v>
      </c>
    </row>
    <row r="71" spans="1:5" ht="18" x14ac:dyDescent="0.25">
      <c r="A71" s="39" t="str">
        <f>VLOOKUP(B71,'[1]LISTADO ATM'!$A$2:$C$822,3,0)</f>
        <v>DISTRITO NACIONAL</v>
      </c>
      <c r="B71" s="22">
        <v>911</v>
      </c>
      <c r="C71" s="25" t="str">
        <f>VLOOKUP(B71,'[1]LISTADO ATM'!$A$2:$B$822,2,0)</f>
        <v xml:space="preserve">ATM Oficina Venezuela II </v>
      </c>
      <c r="D71" s="22" t="s">
        <v>18</v>
      </c>
      <c r="E71" s="25">
        <v>3335910614</v>
      </c>
    </row>
    <row r="72" spans="1:5" ht="18.75" thickBot="1" x14ac:dyDescent="0.3">
      <c r="A72" s="26" t="s">
        <v>11</v>
      </c>
      <c r="B72" s="32">
        <f>COUNT(B66:B71)</f>
        <v>6</v>
      </c>
      <c r="C72" s="14"/>
      <c r="D72" s="14"/>
      <c r="E72" s="14"/>
    </row>
    <row r="73" spans="1:5" ht="15.75" thickBot="1" x14ac:dyDescent="0.3">
      <c r="B73" s="5"/>
      <c r="E73" s="5"/>
    </row>
    <row r="74" spans="1:5" ht="18" x14ac:dyDescent="0.25">
      <c r="A74" s="50" t="s">
        <v>13</v>
      </c>
      <c r="B74" s="51"/>
      <c r="C74" s="51"/>
      <c r="D74" s="51"/>
      <c r="E74" s="52"/>
    </row>
    <row r="75" spans="1:5" ht="18" x14ac:dyDescent="0.25">
      <c r="A75" s="2" t="s">
        <v>5</v>
      </c>
      <c r="B75" s="2" t="s">
        <v>6</v>
      </c>
      <c r="C75" s="4" t="s">
        <v>7</v>
      </c>
      <c r="D75" s="18" t="s">
        <v>8</v>
      </c>
      <c r="E75" s="18" t="s">
        <v>9</v>
      </c>
    </row>
    <row r="76" spans="1:5" ht="18" x14ac:dyDescent="0.25">
      <c r="A76" s="19" t="str">
        <f>VLOOKUP(B76,'[1]LISTADO ATM'!$A$2:$C$822,3,0)</f>
        <v>NORTE</v>
      </c>
      <c r="B76" s="22">
        <v>171</v>
      </c>
      <c r="C76" s="25" t="str">
        <f>VLOOKUP(B76,'[1]LISTADO ATM'!$A$2:$B$822,2,0)</f>
        <v xml:space="preserve">ATM Oficina Moca </v>
      </c>
      <c r="D76" s="38" t="s">
        <v>25</v>
      </c>
      <c r="E76" s="25">
        <v>3335910234</v>
      </c>
    </row>
    <row r="77" spans="1:5" ht="18" x14ac:dyDescent="0.25">
      <c r="A77" s="19" t="str">
        <f>VLOOKUP(B77,'[1]LISTADO ATM'!$A$2:$C$822,3,0)</f>
        <v>DISTRITO NACIONAL</v>
      </c>
      <c r="B77" s="22">
        <v>836</v>
      </c>
      <c r="C77" s="25" t="str">
        <f>VLOOKUP(B77,'[1]LISTADO ATM'!$A$2:$B$822,2,0)</f>
        <v xml:space="preserve">ATM UNP Plaza Luperón </v>
      </c>
      <c r="D77" s="38" t="s">
        <v>25</v>
      </c>
      <c r="E77" s="22" t="s">
        <v>32</v>
      </c>
    </row>
    <row r="78" spans="1:5" ht="18" x14ac:dyDescent="0.25">
      <c r="A78" s="19" t="str">
        <f>VLOOKUP(B78,'[1]LISTADO ATM'!$A$2:$C$822,3,0)</f>
        <v>DISTRITO NACIONAL</v>
      </c>
      <c r="B78" s="22">
        <v>701</v>
      </c>
      <c r="C78" s="25" t="str">
        <f>VLOOKUP(B78,'[1]LISTADO ATM'!$A$2:$B$822,2,0)</f>
        <v>ATM Autoservicio Los Alcarrizos</v>
      </c>
      <c r="D78" s="34" t="s">
        <v>21</v>
      </c>
      <c r="E78" s="22" t="s">
        <v>33</v>
      </c>
    </row>
    <row r="79" spans="1:5" ht="18" x14ac:dyDescent="0.25">
      <c r="A79" s="19" t="str">
        <f>VLOOKUP(B79,'[1]LISTADO ATM'!$A$2:$C$822,3,0)</f>
        <v>ESTE</v>
      </c>
      <c r="B79" s="22">
        <v>608</v>
      </c>
      <c r="C79" s="25" t="str">
        <f>VLOOKUP(B79,'[1]LISTADO ATM'!$A$2:$B$822,2,0)</f>
        <v xml:space="preserve">ATM Oficina Jumbo (San Pedro) </v>
      </c>
      <c r="D79" s="38" t="s">
        <v>25</v>
      </c>
      <c r="E79" s="22" t="s">
        <v>34</v>
      </c>
    </row>
    <row r="80" spans="1:5" ht="18" x14ac:dyDescent="0.25">
      <c r="A80" s="19" t="str">
        <f>VLOOKUP(B80,'[1]LISTADO ATM'!$A$2:$C$822,3,0)</f>
        <v>DISTRITO NACIONAL</v>
      </c>
      <c r="B80" s="22">
        <v>113</v>
      </c>
      <c r="C80" s="25" t="str">
        <f>VLOOKUP(B80,'[1]LISTADO ATM'!$A$2:$B$822,2,0)</f>
        <v xml:space="preserve">ATM Autoservicio Atalaya del Mar </v>
      </c>
      <c r="D80" s="34" t="s">
        <v>21</v>
      </c>
      <c r="E80" s="22" t="s">
        <v>31</v>
      </c>
    </row>
    <row r="81" spans="1:5" ht="18" x14ac:dyDescent="0.25">
      <c r="A81" s="19" t="str">
        <f>VLOOKUP(B81,'[1]LISTADO ATM'!$A$2:$C$822,3,0)</f>
        <v>ESTE</v>
      </c>
      <c r="B81" s="66">
        <v>843</v>
      </c>
      <c r="C81" s="25" t="str">
        <f>VLOOKUP(B81,'[1]LISTADO ATM'!$A$2:$B$822,2,0)</f>
        <v xml:space="preserve">ATM Oficina Romana Centro </v>
      </c>
      <c r="D81" s="34" t="s">
        <v>21</v>
      </c>
      <c r="E81" s="22">
        <v>3335910278</v>
      </c>
    </row>
    <row r="82" spans="1:5" ht="18.75" thickBot="1" x14ac:dyDescent="0.3">
      <c r="A82" s="3" t="s">
        <v>11</v>
      </c>
      <c r="B82" s="32">
        <f>COUNT(B76:B81)</f>
        <v>6</v>
      </c>
      <c r="C82" s="14"/>
      <c r="D82" s="17"/>
      <c r="E82" s="17"/>
    </row>
    <row r="83" spans="1:5" ht="15.75" thickBot="1" x14ac:dyDescent="0.3">
      <c r="B83" s="5"/>
      <c r="E83" s="5"/>
    </row>
    <row r="84" spans="1:5" ht="18.75" thickBot="1" x14ac:dyDescent="0.3">
      <c r="A84" s="53" t="s">
        <v>12</v>
      </c>
      <c r="B84" s="54"/>
      <c r="C84" t="s">
        <v>17</v>
      </c>
      <c r="D84" s="5"/>
      <c r="E84" s="5"/>
    </row>
    <row r="85" spans="1:5" ht="18.75" thickBot="1" x14ac:dyDescent="0.3">
      <c r="A85" s="40">
        <f>+B62+B72+B82</f>
        <v>22</v>
      </c>
      <c r="B85" s="41"/>
    </row>
    <row r="86" spans="1:5" ht="15.75" thickBot="1" x14ac:dyDescent="0.3">
      <c r="B86" s="5"/>
      <c r="E86" s="5"/>
    </row>
    <row r="87" spans="1:5" ht="18.75" thickBot="1" x14ac:dyDescent="0.3">
      <c r="A87" s="42" t="s">
        <v>15</v>
      </c>
      <c r="B87" s="43"/>
      <c r="C87" s="43"/>
      <c r="D87" s="43"/>
      <c r="E87" s="44"/>
    </row>
    <row r="88" spans="1:5" ht="18" x14ac:dyDescent="0.25">
      <c r="A88" s="6" t="s">
        <v>5</v>
      </c>
      <c r="B88" s="6" t="s">
        <v>6</v>
      </c>
      <c r="C88" s="4" t="s">
        <v>7</v>
      </c>
      <c r="D88" s="45" t="s">
        <v>8</v>
      </c>
      <c r="E88" s="46"/>
    </row>
    <row r="89" spans="1:5" ht="18" x14ac:dyDescent="0.25">
      <c r="A89" s="33" t="str">
        <f>VLOOKUP(B89,'[1]LISTADO ATM'!$A$2:$C$822,3,0)</f>
        <v>DISTRITO NACIONAL</v>
      </c>
      <c r="B89" s="22">
        <v>578</v>
      </c>
      <c r="C89" s="22" t="str">
        <f>VLOOKUP(B89,'[1]LISTADO ATM'!$A$2:$B$822,2,0)</f>
        <v xml:space="preserve">ATM Procuraduría General de la República </v>
      </c>
      <c r="D89" s="64" t="s">
        <v>22</v>
      </c>
      <c r="E89" s="65"/>
    </row>
    <row r="90" spans="1:5" ht="18" x14ac:dyDescent="0.25">
      <c r="A90" s="33" t="str">
        <f>VLOOKUP(B90,'[1]LISTADO ATM'!$A$2:$C$822,3,0)</f>
        <v>SUR</v>
      </c>
      <c r="B90" s="22">
        <v>873</v>
      </c>
      <c r="C90" s="22" t="str">
        <f>VLOOKUP(B90,'[1]LISTADO ATM'!$A$2:$B$822,2,0)</f>
        <v xml:space="preserve">ATM Centro de Caja San Cristóbal II </v>
      </c>
      <c r="D90" s="64" t="s">
        <v>23</v>
      </c>
      <c r="E90" s="65"/>
    </row>
    <row r="91" spans="1:5" ht="18" x14ac:dyDescent="0.25">
      <c r="A91" s="33" t="str">
        <f>VLOOKUP(B91,'[1]LISTADO ATM'!$A$2:$C$822,3,0)</f>
        <v>DISTRITO NACIONAL</v>
      </c>
      <c r="B91" s="22">
        <v>557</v>
      </c>
      <c r="C91" s="22" t="str">
        <f>VLOOKUP(B91,'[1]LISTADO ATM'!$A$2:$B$822,2,0)</f>
        <v xml:space="preserve">ATM Multicentro La Sirena Ave. Mella </v>
      </c>
      <c r="D91" s="64" t="s">
        <v>23</v>
      </c>
      <c r="E91" s="65"/>
    </row>
    <row r="92" spans="1:5" ht="18" x14ac:dyDescent="0.25">
      <c r="A92" s="33" t="str">
        <f>VLOOKUP(B92,'[1]LISTADO ATM'!$A$2:$C$822,3,0)</f>
        <v>DISTRITO NACIONAL</v>
      </c>
      <c r="B92" s="22">
        <v>678</v>
      </c>
      <c r="C92" s="22" t="str">
        <f>VLOOKUP(B92,'[1]LISTADO ATM'!$A$2:$B$822,2,0)</f>
        <v>ATM Eco Petroleo San Isidro</v>
      </c>
      <c r="D92" s="64" t="s">
        <v>22</v>
      </c>
      <c r="E92" s="65"/>
    </row>
    <row r="93" spans="1:5" ht="18" x14ac:dyDescent="0.25">
      <c r="A93" s="33" t="str">
        <f>VLOOKUP(B93,'[1]LISTADO ATM'!$A$2:$C$822,3,0)</f>
        <v>ESTE</v>
      </c>
      <c r="B93" s="22">
        <v>399</v>
      </c>
      <c r="C93" s="22" t="str">
        <f>VLOOKUP(B93,'[1]LISTADO ATM'!$A$2:$B$822,2,0)</f>
        <v xml:space="preserve">ATM Oficina La Romana II </v>
      </c>
      <c r="D93" s="64" t="s">
        <v>22</v>
      </c>
      <c r="E93" s="65"/>
    </row>
    <row r="94" spans="1:5" ht="18" x14ac:dyDescent="0.25">
      <c r="A94" s="33" t="str">
        <f>VLOOKUP(B94,'[1]LISTADO ATM'!$A$2:$C$822,3,0)</f>
        <v>ESTE</v>
      </c>
      <c r="B94" s="22">
        <v>843</v>
      </c>
      <c r="C94" s="22" t="str">
        <f>VLOOKUP(B94,'[1]LISTADO ATM'!$A$2:$B$822,2,0)</f>
        <v xml:space="preserve">ATM Oficina Romana Centro </v>
      </c>
      <c r="D94" s="64" t="s">
        <v>22</v>
      </c>
      <c r="E94" s="65"/>
    </row>
    <row r="95" spans="1:5" ht="18" x14ac:dyDescent="0.25">
      <c r="A95" s="33" t="str">
        <f>VLOOKUP(B95,'[1]LISTADO ATM'!$A$2:$C$822,3,0)</f>
        <v>DISTRITO NACIONAL</v>
      </c>
      <c r="B95" s="66">
        <v>957</v>
      </c>
      <c r="C95" s="22" t="str">
        <f>VLOOKUP(B95,'[1]LISTADO ATM'!$A$2:$B$822,2,0)</f>
        <v xml:space="preserve">ATM Oficina Venezuela </v>
      </c>
      <c r="D95" s="64" t="s">
        <v>23</v>
      </c>
      <c r="E95" s="65"/>
    </row>
    <row r="96" spans="1:5" ht="18.75" thickBot="1" x14ac:dyDescent="0.3">
      <c r="A96" s="26" t="s">
        <v>11</v>
      </c>
      <c r="B96" s="32">
        <f>COUNT(B89:B95)</f>
        <v>7</v>
      </c>
      <c r="C96" s="23"/>
      <c r="D96" s="23"/>
      <c r="E96" s="24"/>
    </row>
  </sheetData>
  <mergeCells count="20">
    <mergeCell ref="D95:E95"/>
    <mergeCell ref="D94:E94"/>
    <mergeCell ref="D93:E93"/>
    <mergeCell ref="D89:E89"/>
    <mergeCell ref="D90:E90"/>
    <mergeCell ref="D92:E92"/>
    <mergeCell ref="D91:E91"/>
    <mergeCell ref="A1:E1"/>
    <mergeCell ref="A2:E2"/>
    <mergeCell ref="A7:E7"/>
    <mergeCell ref="C37:E37"/>
    <mergeCell ref="A39:E39"/>
    <mergeCell ref="A85:B85"/>
    <mergeCell ref="A87:E87"/>
    <mergeCell ref="D88:E88"/>
    <mergeCell ref="C48:E48"/>
    <mergeCell ref="A50:E50"/>
    <mergeCell ref="A64:E64"/>
    <mergeCell ref="A74:E74"/>
    <mergeCell ref="A84:B84"/>
  </mergeCells>
  <phoneticPr fontId="11" type="noConversion"/>
  <conditionalFormatting sqref="E80:E81">
    <cfRule type="duplicateValues" dxfId="43" priority="43"/>
  </conditionalFormatting>
  <conditionalFormatting sqref="E80:E81">
    <cfRule type="duplicateValues" dxfId="42" priority="42"/>
  </conditionalFormatting>
  <conditionalFormatting sqref="E80:E81">
    <cfRule type="duplicateValues" dxfId="41" priority="41"/>
  </conditionalFormatting>
  <conditionalFormatting sqref="E80:E81">
    <cfRule type="duplicateValues" dxfId="40" priority="40"/>
  </conditionalFormatting>
  <conditionalFormatting sqref="E80:E81">
    <cfRule type="duplicateValues" dxfId="39" priority="39"/>
  </conditionalFormatting>
  <conditionalFormatting sqref="E80:E81">
    <cfRule type="duplicateValues" dxfId="38" priority="38"/>
  </conditionalFormatting>
  <conditionalFormatting sqref="E80:E81">
    <cfRule type="duplicateValues" dxfId="37" priority="36"/>
    <cfRule type="duplicateValues" dxfId="36" priority="37"/>
  </conditionalFormatting>
  <conditionalFormatting sqref="E80:E81">
    <cfRule type="duplicateValues" dxfId="35" priority="35"/>
  </conditionalFormatting>
  <conditionalFormatting sqref="E80:E81">
    <cfRule type="duplicateValues" dxfId="34" priority="34"/>
  </conditionalFormatting>
  <conditionalFormatting sqref="E77">
    <cfRule type="duplicateValues" dxfId="33" priority="33"/>
  </conditionalFormatting>
  <conditionalFormatting sqref="E77">
    <cfRule type="duplicateValues" dxfId="32" priority="32"/>
  </conditionalFormatting>
  <conditionalFormatting sqref="E77">
    <cfRule type="duplicateValues" dxfId="31" priority="31"/>
  </conditionalFormatting>
  <conditionalFormatting sqref="E77">
    <cfRule type="duplicateValues" dxfId="30" priority="29"/>
    <cfRule type="duplicateValues" dxfId="29" priority="30"/>
  </conditionalFormatting>
  <conditionalFormatting sqref="E77">
    <cfRule type="duplicateValues" dxfId="28" priority="28"/>
  </conditionalFormatting>
  <conditionalFormatting sqref="E77">
    <cfRule type="duplicateValues" dxfId="27" priority="27"/>
  </conditionalFormatting>
  <conditionalFormatting sqref="E77">
    <cfRule type="duplicateValues" dxfId="26" priority="26"/>
  </conditionalFormatting>
  <conditionalFormatting sqref="E77">
    <cfRule type="duplicateValues" dxfId="25" priority="24"/>
    <cfRule type="duplicateValues" dxfId="24" priority="25"/>
  </conditionalFormatting>
  <conditionalFormatting sqref="E78">
    <cfRule type="duplicateValues" dxfId="23" priority="19"/>
  </conditionalFormatting>
  <conditionalFormatting sqref="E78">
    <cfRule type="duplicateValues" dxfId="22" priority="18"/>
  </conditionalFormatting>
  <conditionalFormatting sqref="E78">
    <cfRule type="duplicateValues" dxfId="21" priority="16"/>
    <cfRule type="duplicateValues" dxfId="20" priority="17"/>
  </conditionalFormatting>
  <conditionalFormatting sqref="E79">
    <cfRule type="duplicateValues" dxfId="19" priority="15"/>
  </conditionalFormatting>
  <conditionalFormatting sqref="E79">
    <cfRule type="duplicateValues" dxfId="18" priority="14"/>
  </conditionalFormatting>
  <conditionalFormatting sqref="E79">
    <cfRule type="duplicateValues" dxfId="17" priority="12"/>
    <cfRule type="duplicateValues" dxfId="16" priority="13"/>
  </conditionalFormatting>
  <conditionalFormatting sqref="E44">
    <cfRule type="duplicateValues" dxfId="11" priority="7"/>
  </conditionalFormatting>
  <conditionalFormatting sqref="E44">
    <cfRule type="duplicateValues" dxfId="10" priority="6"/>
  </conditionalFormatting>
  <conditionalFormatting sqref="E44">
    <cfRule type="duplicateValues" dxfId="9" priority="4"/>
    <cfRule type="duplicateValues" dxfId="8" priority="5"/>
  </conditionalFormatting>
  <conditionalFormatting sqref="B89:B95">
    <cfRule type="duplicateValues" dxfId="7" priority="48"/>
  </conditionalFormatting>
  <conditionalFormatting sqref="B52:B61">
    <cfRule type="duplicateValues" dxfId="6" priority="51"/>
  </conditionalFormatting>
  <conditionalFormatting sqref="B66:B71">
    <cfRule type="duplicateValues" dxfId="5" priority="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964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964 725 578 672 873 557 616 664 807 678 139 816 95 453 763 6 751 301 315 293 749 875 406                                       </v>
      </c>
    </row>
    <row r="3" spans="2:6" ht="18.75" thickBot="1" x14ac:dyDescent="0.3">
      <c r="B3" s="22">
        <v>725</v>
      </c>
      <c r="C3" s="29" t="s">
        <v>17</v>
      </c>
    </row>
    <row r="4" spans="2:6" ht="18.75" thickBot="1" x14ac:dyDescent="0.3">
      <c r="B4" s="22">
        <v>578</v>
      </c>
      <c r="C4" s="29" t="s">
        <v>17</v>
      </c>
    </row>
    <row r="5" spans="2:6" ht="18.75" thickBot="1" x14ac:dyDescent="0.3">
      <c r="B5" s="22">
        <v>672</v>
      </c>
      <c r="C5" s="29" t="s">
        <v>17</v>
      </c>
    </row>
    <row r="6" spans="2:6" ht="18.75" thickBot="1" x14ac:dyDescent="0.3">
      <c r="B6" s="22">
        <v>873</v>
      </c>
      <c r="C6" s="29" t="s">
        <v>17</v>
      </c>
    </row>
    <row r="7" spans="2:6" ht="18.75" thickBot="1" x14ac:dyDescent="0.3">
      <c r="B7" s="22">
        <v>557</v>
      </c>
      <c r="C7" s="29" t="s">
        <v>17</v>
      </c>
    </row>
    <row r="8" spans="2:6" ht="18.75" thickBot="1" x14ac:dyDescent="0.3">
      <c r="B8" s="22">
        <v>616</v>
      </c>
      <c r="C8" s="29" t="s">
        <v>17</v>
      </c>
    </row>
    <row r="9" spans="2:6" ht="18.75" thickBot="1" x14ac:dyDescent="0.3">
      <c r="B9" s="22">
        <v>664</v>
      </c>
      <c r="C9" s="29" t="s">
        <v>17</v>
      </c>
    </row>
    <row r="10" spans="2:6" ht="18.75" thickBot="1" x14ac:dyDescent="0.3">
      <c r="B10" s="22">
        <v>807</v>
      </c>
      <c r="C10" s="29" t="s">
        <v>17</v>
      </c>
    </row>
    <row r="11" spans="2:6" ht="18.75" thickBot="1" x14ac:dyDescent="0.3">
      <c r="B11" s="22">
        <v>678</v>
      </c>
      <c r="C11" s="29" t="s">
        <v>17</v>
      </c>
    </row>
    <row r="12" spans="2:6" ht="18.75" thickBot="1" x14ac:dyDescent="0.3">
      <c r="B12" s="22">
        <v>139</v>
      </c>
      <c r="C12" s="29" t="s">
        <v>17</v>
      </c>
    </row>
    <row r="13" spans="2:6" ht="18.75" thickBot="1" x14ac:dyDescent="0.3">
      <c r="B13" s="22">
        <v>816</v>
      </c>
      <c r="C13" s="29" t="s">
        <v>17</v>
      </c>
    </row>
    <row r="14" spans="2:6" ht="18.75" thickBot="1" x14ac:dyDescent="0.3">
      <c r="B14" s="22">
        <v>95</v>
      </c>
      <c r="C14" s="29" t="s">
        <v>17</v>
      </c>
    </row>
    <row r="15" spans="2:6" ht="18.75" thickBot="1" x14ac:dyDescent="0.3">
      <c r="B15" s="22">
        <v>453</v>
      </c>
      <c r="C15" s="29" t="s">
        <v>17</v>
      </c>
    </row>
    <row r="16" spans="2:6" ht="18.75" thickBot="1" x14ac:dyDescent="0.3">
      <c r="B16" s="22">
        <v>763</v>
      </c>
      <c r="C16" s="29" t="s">
        <v>17</v>
      </c>
    </row>
    <row r="17" spans="2:3" ht="18.75" thickBot="1" x14ac:dyDescent="0.3">
      <c r="B17" s="22">
        <v>6</v>
      </c>
      <c r="C17" s="29" t="s">
        <v>17</v>
      </c>
    </row>
    <row r="18" spans="2:3" ht="18.75" thickBot="1" x14ac:dyDescent="0.3">
      <c r="B18" s="22">
        <v>751</v>
      </c>
      <c r="C18" s="29" t="s">
        <v>17</v>
      </c>
    </row>
    <row r="19" spans="2:3" ht="18.75" thickBot="1" x14ac:dyDescent="0.3">
      <c r="B19" s="22">
        <v>301</v>
      </c>
      <c r="C19" s="29" t="s">
        <v>17</v>
      </c>
    </row>
    <row r="20" spans="2:3" ht="18.75" thickBot="1" x14ac:dyDescent="0.3">
      <c r="B20" s="22">
        <v>315</v>
      </c>
      <c r="C20" s="29" t="s">
        <v>17</v>
      </c>
    </row>
    <row r="21" spans="2:3" ht="18.75" thickBot="1" x14ac:dyDescent="0.3">
      <c r="B21" s="22">
        <v>293</v>
      </c>
      <c r="C21" s="29" t="s">
        <v>17</v>
      </c>
    </row>
    <row r="22" spans="2:3" ht="18.75" thickBot="1" x14ac:dyDescent="0.3">
      <c r="B22" s="22">
        <v>749</v>
      </c>
      <c r="C22" s="29" t="s">
        <v>17</v>
      </c>
    </row>
    <row r="23" spans="2:3" ht="18.75" thickBot="1" x14ac:dyDescent="0.3">
      <c r="B23" s="22">
        <v>875</v>
      </c>
      <c r="C23" s="29" t="s">
        <v>17</v>
      </c>
    </row>
    <row r="24" spans="2:3" ht="18.75" thickBot="1" x14ac:dyDescent="0.3">
      <c r="B24" s="22">
        <v>406</v>
      </c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5"/>
      <c r="C31" s="29" t="s">
        <v>17</v>
      </c>
    </row>
    <row r="32" spans="2:3" ht="18.75" thickBot="1" x14ac:dyDescent="0.3">
      <c r="B32" s="35"/>
      <c r="C32" s="29" t="s">
        <v>17</v>
      </c>
    </row>
    <row r="33" spans="2:3" ht="18.75" thickBot="1" x14ac:dyDescent="0.3">
      <c r="B33" s="35"/>
      <c r="C33" s="29" t="s">
        <v>17</v>
      </c>
    </row>
    <row r="34" spans="2:3" ht="18.75" thickBot="1" x14ac:dyDescent="0.3">
      <c r="B34" s="35"/>
      <c r="C34" s="29" t="s">
        <v>17</v>
      </c>
    </row>
    <row r="35" spans="2:3" ht="18.75" thickBot="1" x14ac:dyDescent="0.3">
      <c r="B35" s="35"/>
      <c r="C35" s="29" t="s">
        <v>17</v>
      </c>
    </row>
    <row r="36" spans="2:3" ht="18.75" thickBot="1" x14ac:dyDescent="0.3">
      <c r="B36" s="35"/>
      <c r="C36" s="29" t="s">
        <v>17</v>
      </c>
    </row>
    <row r="37" spans="2:3" ht="18.75" thickBot="1" x14ac:dyDescent="0.3">
      <c r="B37" s="35"/>
      <c r="C37" s="29" t="s">
        <v>17</v>
      </c>
    </row>
    <row r="38" spans="2:3" ht="18.75" thickBot="1" x14ac:dyDescent="0.3">
      <c r="B38" s="35"/>
      <c r="C38" s="29" t="s">
        <v>17</v>
      </c>
    </row>
    <row r="39" spans="2:3" ht="18.75" thickBot="1" x14ac:dyDescent="0.3">
      <c r="B39" s="35"/>
      <c r="C39" s="29" t="s">
        <v>17</v>
      </c>
    </row>
    <row r="40" spans="2:3" ht="18.75" thickBot="1" x14ac:dyDescent="0.3">
      <c r="B40" s="35"/>
      <c r="C40" s="29" t="s">
        <v>17</v>
      </c>
    </row>
    <row r="41" spans="2:3" ht="18.75" thickBot="1" x14ac:dyDescent="0.3">
      <c r="B41" s="35"/>
      <c r="C41" s="29" t="s">
        <v>17</v>
      </c>
    </row>
    <row r="42" spans="2:3" ht="18.75" thickBot="1" x14ac:dyDescent="0.3">
      <c r="B42" s="35"/>
      <c r="C42" s="29" t="s">
        <v>17</v>
      </c>
    </row>
    <row r="43" spans="2:3" ht="18.75" thickBot="1" x14ac:dyDescent="0.3">
      <c r="B43" s="35"/>
      <c r="C43" s="29" t="s">
        <v>17</v>
      </c>
    </row>
    <row r="44" spans="2:3" ht="18.75" thickBot="1" x14ac:dyDescent="0.3">
      <c r="B44" s="35"/>
      <c r="C44" s="29" t="s">
        <v>17</v>
      </c>
    </row>
    <row r="45" spans="2:3" ht="18.75" thickBot="1" x14ac:dyDescent="0.3">
      <c r="B45" s="35"/>
      <c r="C45" s="29" t="s">
        <v>17</v>
      </c>
    </row>
    <row r="46" spans="2:3" ht="18.75" thickBot="1" x14ac:dyDescent="0.3">
      <c r="B46" s="35"/>
      <c r="C46" s="29" t="s">
        <v>17</v>
      </c>
    </row>
    <row r="47" spans="2:3" ht="18.75" thickBot="1" x14ac:dyDescent="0.3">
      <c r="B47" s="35"/>
      <c r="C47" s="29" t="s">
        <v>17</v>
      </c>
    </row>
    <row r="48" spans="2:3" ht="18.75" thickBot="1" x14ac:dyDescent="0.3">
      <c r="B48" s="35"/>
      <c r="C48" s="29" t="s">
        <v>17</v>
      </c>
    </row>
    <row r="49" spans="2:3" ht="18.75" thickBot="1" x14ac:dyDescent="0.3">
      <c r="B49" s="35"/>
      <c r="C49" s="29" t="s">
        <v>17</v>
      </c>
    </row>
    <row r="50" spans="2:3" ht="18.75" thickBot="1" x14ac:dyDescent="0.3">
      <c r="B50" s="35"/>
      <c r="C50" s="29" t="s">
        <v>17</v>
      </c>
    </row>
    <row r="51" spans="2:3" ht="18.75" thickBot="1" x14ac:dyDescent="0.3">
      <c r="B51" s="35"/>
      <c r="C51" s="29" t="s">
        <v>17</v>
      </c>
    </row>
    <row r="52" spans="2:3" ht="18.75" thickBot="1" x14ac:dyDescent="0.3">
      <c r="B52" s="35"/>
      <c r="C52" s="29" t="s">
        <v>17</v>
      </c>
    </row>
    <row r="53" spans="2:3" ht="18.75" thickBot="1" x14ac:dyDescent="0.3">
      <c r="B53" s="35"/>
      <c r="C53" s="29" t="s">
        <v>17</v>
      </c>
    </row>
    <row r="54" spans="2:3" ht="18.75" thickBot="1" x14ac:dyDescent="0.3">
      <c r="B54" s="35"/>
      <c r="C54" s="29" t="s">
        <v>17</v>
      </c>
    </row>
    <row r="55" spans="2:3" ht="18.75" thickBot="1" x14ac:dyDescent="0.3">
      <c r="B55" s="35"/>
      <c r="C55" s="29" t="s">
        <v>17</v>
      </c>
    </row>
    <row r="56" spans="2:3" ht="18.75" thickBot="1" x14ac:dyDescent="0.3">
      <c r="B56" s="35"/>
      <c r="C56" s="29" t="s">
        <v>17</v>
      </c>
    </row>
    <row r="57" spans="2:3" ht="18.75" thickBot="1" x14ac:dyDescent="0.3">
      <c r="B57" s="35"/>
      <c r="C57" s="29" t="s">
        <v>17</v>
      </c>
    </row>
    <row r="58" spans="2:3" ht="18.75" thickBot="1" x14ac:dyDescent="0.3">
      <c r="B58" s="35"/>
      <c r="C58" s="29" t="s">
        <v>17</v>
      </c>
    </row>
    <row r="59" spans="2:3" ht="18.75" thickBot="1" x14ac:dyDescent="0.3">
      <c r="B59" s="35"/>
      <c r="C59" s="29" t="s">
        <v>17</v>
      </c>
    </row>
    <row r="60" spans="2:3" ht="18.75" thickBot="1" x14ac:dyDescent="0.3">
      <c r="B60" s="35"/>
      <c r="C60" s="29" t="s">
        <v>17</v>
      </c>
    </row>
    <row r="61" spans="2:3" ht="18.75" thickBot="1" x14ac:dyDescent="0.3">
      <c r="B61" s="35"/>
      <c r="C61" s="29" t="s">
        <v>17</v>
      </c>
    </row>
    <row r="62" spans="2:3" ht="18.75" thickBot="1" x14ac:dyDescent="0.3">
      <c r="B62" s="35"/>
      <c r="C62" s="29" t="s">
        <v>17</v>
      </c>
    </row>
    <row r="63" spans="2:3" ht="18.75" thickBot="1" x14ac:dyDescent="0.3">
      <c r="B63" s="35"/>
      <c r="C63" s="29" t="s">
        <v>17</v>
      </c>
    </row>
    <row r="64" spans="2:3" ht="18.75" thickBot="1" x14ac:dyDescent="0.3">
      <c r="B64" s="35"/>
      <c r="C64" s="29" t="s">
        <v>17</v>
      </c>
    </row>
    <row r="65" spans="2:3" ht="18.75" thickBot="1" x14ac:dyDescent="0.3">
      <c r="B65" s="35"/>
      <c r="C65" s="29" t="s">
        <v>17</v>
      </c>
    </row>
    <row r="66" spans="2:3" ht="18.75" thickBot="1" x14ac:dyDescent="0.3">
      <c r="B66" s="35"/>
      <c r="C66" s="29" t="s">
        <v>17</v>
      </c>
    </row>
    <row r="67" spans="2:3" ht="18.75" thickBot="1" x14ac:dyDescent="0.3">
      <c r="B67" s="35"/>
      <c r="C67" s="29" t="s">
        <v>17</v>
      </c>
    </row>
    <row r="68" spans="2:3" ht="18.75" thickBot="1" x14ac:dyDescent="0.3">
      <c r="B68" s="36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4" priority="9"/>
  </conditionalFormatting>
  <conditionalFormatting sqref="B31:B68">
    <cfRule type="duplicateValues" dxfId="3" priority="7"/>
  </conditionalFormatting>
  <conditionalFormatting sqref="B26:B30">
    <cfRule type="duplicateValues" dxfId="2" priority="3"/>
  </conditionalFormatting>
  <conditionalFormatting sqref="B14:B25">
    <cfRule type="duplicateValues" dxfId="1" priority="2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2021-06-05T19:55:18Z</dcterms:modified>
</cp:coreProperties>
</file>