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6\"/>
    </mc:Choice>
  </mc:AlternateContent>
  <bookViews>
    <workbookView xWindow="0" yWindow="0" windowWidth="24000" windowHeight="96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Efectivo!$A$49:$E$49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46" i="1"/>
  <c r="C83" i="1"/>
  <c r="A83" i="1"/>
  <c r="C82" i="1"/>
  <c r="A82" i="1"/>
  <c r="C80" i="1"/>
  <c r="A80" i="1"/>
  <c r="C79" i="1"/>
  <c r="A79" i="1"/>
  <c r="C78" i="1"/>
  <c r="A78" i="1"/>
  <c r="C45" i="1"/>
  <c r="A45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B32" i="1" l="1"/>
  <c r="C27" i="1"/>
  <c r="C28" i="1"/>
  <c r="C29" i="1"/>
  <c r="C30" i="1"/>
  <c r="C31" i="1"/>
  <c r="A29" i="1"/>
  <c r="A28" i="1"/>
  <c r="A27" i="1"/>
  <c r="A31" i="1"/>
  <c r="A30" i="1"/>
  <c r="A44" i="1" l="1"/>
  <c r="C44" i="1"/>
  <c r="A26" i="1"/>
  <c r="C26" i="1"/>
  <c r="B60" i="1" l="1"/>
  <c r="A53" i="1" l="1"/>
  <c r="C53" i="1"/>
  <c r="A54" i="1"/>
  <c r="C54" i="1"/>
  <c r="A55" i="1"/>
  <c r="C55" i="1"/>
  <c r="A59" i="1"/>
  <c r="C59" i="1"/>
  <c r="A52" i="1"/>
  <c r="C52" i="1"/>
  <c r="A43" i="1"/>
  <c r="C43" i="1"/>
  <c r="A42" i="1"/>
  <c r="C42" i="1"/>
  <c r="A9" i="1" l="1"/>
  <c r="C9" i="1"/>
  <c r="B15" i="1"/>
  <c r="A14" i="1"/>
  <c r="C14" i="1"/>
  <c r="B10" i="1"/>
  <c r="A58" i="1"/>
  <c r="C58" i="1"/>
  <c r="A56" i="1"/>
  <c r="A51" i="1"/>
  <c r="A57" i="1"/>
  <c r="C56" i="1"/>
  <c r="C51" i="1"/>
  <c r="C57" i="1"/>
  <c r="C81" i="1" l="1"/>
  <c r="A81" i="1"/>
  <c r="A50" i="1"/>
  <c r="C25" i="1"/>
  <c r="A25" i="1"/>
  <c r="A41" i="1" l="1"/>
  <c r="C41" i="1"/>
  <c r="C50" i="1"/>
  <c r="A24" i="1" l="1"/>
  <c r="C24" i="1"/>
  <c r="A40" i="1"/>
  <c r="C40" i="1"/>
  <c r="C39" i="1"/>
  <c r="A39" i="1"/>
  <c r="A38" i="1" l="1"/>
  <c r="C38" i="1"/>
  <c r="A20" i="1"/>
  <c r="C20" i="1"/>
  <c r="A21" i="1"/>
  <c r="C21" i="1"/>
  <c r="A22" i="1"/>
  <c r="C22" i="1"/>
  <c r="A23" i="1"/>
  <c r="C23" i="1"/>
  <c r="C77" i="1" l="1"/>
  <c r="A77" i="1"/>
  <c r="C19" i="1" l="1"/>
  <c r="A19" i="1"/>
  <c r="C37" i="1" l="1"/>
  <c r="A37" i="1"/>
  <c r="A63" i="1" l="1"/>
  <c r="C67" i="1"/>
  <c r="A67" i="1"/>
  <c r="F2" i="3" l="1"/>
  <c r="C36" i="1" l="1"/>
  <c r="A36" i="1"/>
</calcChain>
</file>

<file path=xl/sharedStrings.xml><?xml version="1.0" encoding="utf-8"?>
<sst xmlns="http://schemas.openxmlformats.org/spreadsheetml/2006/main" count="987" uniqueCount="28">
  <si>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</si>
  <si>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</si>
  <si>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</si>
  <si>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</si>
  <si>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</si>
  <si>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</si>
  <si>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</si>
  <si>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</si>
  <si>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</si>
  <si>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</si>
  <si>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</si>
  <si>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</si>
  <si>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</si>
  <si>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</si>
  <si>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</si>
  <si>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</si>
  <si>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</si>
  <si>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</si>
  <si>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</si>
  <si>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</si>
  <si>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</si>
  <si>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</si>
  <si>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</si>
  <si>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</si>
  <si>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</si>
  <si>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</si>
  <si>
    <t>3335910696 </t>
  </si>
  <si>
    <t>3335910697 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</si>
</sst>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62" zoomScaleNormal="100" workbookViewId="0">
      <selection activeCell="F76" sqref="F76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44353.25</v>
      </c>
      <c r="C4" s="1"/>
      <c r="D4" s="1"/>
      <c r="E4" s="11"/>
    </row>
    <row r="5" spans="1:5" ht="18.75" thickBot="1" x14ac:dyDescent="0.3">
      <c r="A5" s="7" t="s">
        <v>3</v>
      </c>
      <c r="B5" s="9">
        <v>44353.708333333336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thickBot="1" x14ac:dyDescent="0.3">
      <c r="A9" s="19" t="str">
        <f>VLOOKUP(B9,'[1]LISTADO ATM'!$A$2:$C$822,3,0)</f>
        <v>NORTE</v>
      </c>
      <c r="B9" s="22">
        <v>136</v>
      </c>
      <c r="C9" s="25" t="str">
        <f>VLOOKUP(B9,'[1]LISTADO ATM'!$A$2:$B$822,2,0)</f>
        <v>ATM S/M Xtra (Santiago)</v>
      </c>
      <c r="D9" s="35" t="s">
        <v>24</v>
      </c>
      <c r="E9" s="27">
        <v>3335910552</v>
      </c>
    </row>
    <row r="10" spans="1:5" ht="18.75" thickBot="1" x14ac:dyDescent="0.3">
      <c r="A10" s="3" t="s">
        <v>11</v>
      </c>
      <c r="B10" s="38">
        <f>COUNT(B9:B9)</f>
        <v>1</v>
      </c>
      <c r="C10" s="49"/>
      <c r="D10" s="50"/>
      <c r="E10" s="51"/>
    </row>
    <row r="11" spans="1:5" x14ac:dyDescent="0.25">
      <c r="B11" s="5"/>
      <c r="E11" s="5"/>
    </row>
    <row r="12" spans="1:5" ht="18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8">
        <f>COUNT(B14:B14)</f>
        <v>0</v>
      </c>
      <c r="C15" s="49"/>
      <c r="D15" s="50"/>
      <c r="E15" s="51"/>
    </row>
    <row r="16" spans="1:5" ht="15.75" thickBot="1" x14ac:dyDescent="0.3">
      <c r="B16" s="5"/>
      <c r="E16" s="5"/>
    </row>
    <row r="17" spans="1:5" ht="18.75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22" t="str">
        <f>VLOOKUP(B20,'[1]LISTADO ATM'!$A$2:$C$822,3,0)</f>
        <v>DISTRITO NACIONAL</v>
      </c>
      <c r="B20" s="22">
        <v>949</v>
      </c>
      <c r="C20" s="22" t="str">
        <f>VLOOKUP(B20,'[1]LISTADO ATM'!$A$2:$B$822,2,0)</f>
        <v xml:space="preserve">ATM S/M Bravo San Isidro Coral Mall </v>
      </c>
      <c r="D20" s="15" t="s">
        <v>10</v>
      </c>
      <c r="E20" s="27">
        <v>3335910595</v>
      </c>
    </row>
    <row r="21" spans="1:5" ht="18" x14ac:dyDescent="0.25">
      <c r="A21" s="22" t="str">
        <f>VLOOKUP(B21,'[1]LISTADO ATM'!$A$2:$C$822,3,0)</f>
        <v>NORTE</v>
      </c>
      <c r="B21" s="22">
        <v>664</v>
      </c>
      <c r="C21" s="22" t="str">
        <f>VLOOKUP(B21,'[1]LISTADO ATM'!$A$2:$B$822,2,0)</f>
        <v>ATM S/M Asfer (Constanza)</v>
      </c>
      <c r="D21" s="15" t="s">
        <v>10</v>
      </c>
      <c r="E21" s="27">
        <v>3335909962</v>
      </c>
    </row>
    <row r="22" spans="1:5" ht="18" x14ac:dyDescent="0.25">
      <c r="A22" s="22" t="str">
        <f>VLOOKUP(B22,'[1]LISTADO ATM'!$A$2:$C$822,3,0)</f>
        <v>ESTE</v>
      </c>
      <c r="B22" s="22">
        <v>399</v>
      </c>
      <c r="C22" s="22" t="str">
        <f>VLOOKUP(B22,'[1]LISTADO ATM'!$A$2:$B$822,2,0)</f>
        <v xml:space="preserve">ATM Oficina La Romana II </v>
      </c>
      <c r="D22" s="15" t="s">
        <v>10</v>
      </c>
      <c r="E22" s="27">
        <v>3335910690</v>
      </c>
    </row>
    <row r="23" spans="1:5" ht="18" x14ac:dyDescent="0.25">
      <c r="A23" s="22" t="str">
        <f>VLOOKUP(B23,'[1]LISTADO ATM'!$A$2:$C$822,3,0)</f>
        <v>NORTE</v>
      </c>
      <c r="B23" s="22">
        <v>361</v>
      </c>
      <c r="C23" s="22" t="str">
        <f>VLOOKUP(B23,'[1]LISTADO ATM'!$A$2:$B$822,2,0)</f>
        <v>ATM Estación Next La Cumbre</v>
      </c>
      <c r="D23" s="15" t="s">
        <v>10</v>
      </c>
      <c r="E23" s="27">
        <v>3335910608</v>
      </c>
    </row>
    <row r="24" spans="1:5" ht="18" x14ac:dyDescent="0.25">
      <c r="A24" s="22" t="str">
        <f>VLOOKUP(B24,'[1]LISTADO ATM'!$A$2:$C$822,3,0)</f>
        <v>ESTE</v>
      </c>
      <c r="B24" s="22">
        <v>842</v>
      </c>
      <c r="C24" s="22" t="str">
        <f>VLOOKUP(B24,'[1]LISTADO ATM'!$A$2:$B$822,2,0)</f>
        <v xml:space="preserve">ATM Plaza Orense II (La Romana) </v>
      </c>
      <c r="D24" s="15" t="s">
        <v>10</v>
      </c>
      <c r="E24" s="27">
        <v>3335910609</v>
      </c>
    </row>
    <row r="25" spans="1:5" ht="18" x14ac:dyDescent="0.25">
      <c r="A25" s="32" t="str">
        <f>VLOOKUP(B25,'[1]LISTADO ATM'!$A$2:$C$822,3,0)</f>
        <v>DISTRITO NACIONAL</v>
      </c>
      <c r="B25" s="22">
        <v>958</v>
      </c>
      <c r="C25" s="22" t="str">
        <f>VLOOKUP(B25,'[1]LISTADO ATM'!$A$2:$B$822,2,0)</f>
        <v xml:space="preserve">ATM Olé Aut. San Isidro </v>
      </c>
      <c r="D25" s="15" t="s">
        <v>10</v>
      </c>
      <c r="E25" s="27">
        <v>3335910258</v>
      </c>
    </row>
    <row r="26" spans="1:5" ht="18" x14ac:dyDescent="0.25">
      <c r="A26" s="32" t="str">
        <f>VLOOKUP(B26,'[1]LISTADO ATM'!$A$2:$C$822,3,0)</f>
        <v>DISTRITO NACIONAL</v>
      </c>
      <c r="B26" s="22">
        <v>314</v>
      </c>
      <c r="C26" s="22" t="str">
        <f>VLOOKUP(B26,'[1]LISTADO ATM'!$A$2:$B$822,2,0)</f>
        <v xml:space="preserve">ATM UNP Cambita Garabito (San Cristóbal) </v>
      </c>
      <c r="D26" s="15" t="s">
        <v>10</v>
      </c>
      <c r="E26" s="27">
        <v>3335910659</v>
      </c>
    </row>
    <row r="27" spans="1:5" ht="18" x14ac:dyDescent="0.25">
      <c r="A27" s="32" t="str">
        <f>VLOOKUP(B27,'[1]LISTADO ATM'!$A$2:$C$822,3,0)</f>
        <v>ESTE</v>
      </c>
      <c r="B27" s="22">
        <v>399</v>
      </c>
      <c r="C27" s="22" t="str">
        <f>VLOOKUP(B27,'[1]LISTADO ATM'!$A$2:$B$822,2,0)</f>
        <v xml:space="preserve">ATM Oficina La Romana II </v>
      </c>
      <c r="D27" s="15" t="s">
        <v>10</v>
      </c>
      <c r="E27" s="27">
        <v>3335910656</v>
      </c>
    </row>
    <row r="28" spans="1:5" ht="18" x14ac:dyDescent="0.25">
      <c r="A28" s="32" t="str">
        <f>VLOOKUP(B28,'[1]LISTADO ATM'!$A$2:$C$822,3,0)</f>
        <v>DISTRITO NACIONAL</v>
      </c>
      <c r="B28" s="22">
        <v>590</v>
      </c>
      <c r="C28" s="22" t="str">
        <f>VLOOKUP(B28,'[1]LISTADO ATM'!$A$2:$B$822,2,0)</f>
        <v xml:space="preserve">ATM Olé Aut. Las Américas </v>
      </c>
      <c r="D28" s="15" t="s">
        <v>10</v>
      </c>
      <c r="E28" s="27">
        <v>3335910690</v>
      </c>
    </row>
    <row r="29" spans="1:5" ht="18" x14ac:dyDescent="0.25">
      <c r="A29" s="32" t="str">
        <f>VLOOKUP(B29,'[1]LISTADO ATM'!$A$2:$C$822,3,0)</f>
        <v>SUR</v>
      </c>
      <c r="B29" s="22">
        <v>783</v>
      </c>
      <c r="C29" s="22" t="str">
        <f>VLOOKUP(B29,'[1]LISTADO ATM'!$A$2:$B$822,2,0)</f>
        <v xml:space="preserve">ATM Autobanco Alfa y Omega (Barahona) </v>
      </c>
      <c r="D29" s="15" t="s">
        <v>10</v>
      </c>
      <c r="E29" s="27">
        <v>3335910692</v>
      </c>
    </row>
    <row r="30" spans="1:5" ht="18" x14ac:dyDescent="0.25">
      <c r="A30" s="32" t="str">
        <f>VLOOKUP(B30,'[1]LISTADO ATM'!$A$2:$C$822,3,0)</f>
        <v>NORTE</v>
      </c>
      <c r="B30" s="22">
        <v>208</v>
      </c>
      <c r="C30" s="22" t="str">
        <f>VLOOKUP(B30,'[1]LISTADO ATM'!$A$2:$B$822,2,0)</f>
        <v xml:space="preserve">ATM UNP Tireo </v>
      </c>
      <c r="D30" s="15" t="s">
        <v>10</v>
      </c>
      <c r="E30" s="27">
        <v>3335910693</v>
      </c>
    </row>
    <row r="31" spans="1:5" ht="18.75" thickBot="1" x14ac:dyDescent="0.3">
      <c r="A31" s="32" t="str">
        <f>VLOOKUP(B31,'[1]LISTADO ATM'!$A$2:$C$822,3,0)</f>
        <v>SUR</v>
      </c>
      <c r="B31" s="22">
        <v>592</v>
      </c>
      <c r="C31" s="22" t="str">
        <f>VLOOKUP(B31,'[1]LISTADO ATM'!$A$2:$B$822,2,0)</f>
        <v xml:space="preserve">ATM Centro de Caja San Cristóbal I </v>
      </c>
      <c r="D31" s="15" t="s">
        <v>10</v>
      </c>
      <c r="E31" s="27" t="s">
        <v>26</v>
      </c>
    </row>
    <row r="32" spans="1:5" ht="18.75" thickBot="1" x14ac:dyDescent="0.3">
      <c r="A32" s="26"/>
      <c r="B32" s="38">
        <f>COUNT(B19:B31)</f>
        <v>13</v>
      </c>
      <c r="C32" s="14"/>
      <c r="D32" s="14"/>
      <c r="E32" s="14"/>
    </row>
    <row r="33" spans="1:5" ht="15.75" thickBot="1" x14ac:dyDescent="0.3">
      <c r="B33" s="5"/>
      <c r="E33" s="5"/>
    </row>
    <row r="34" spans="1:5" ht="18.75" thickBot="1" x14ac:dyDescent="0.3">
      <c r="A34" s="44" t="s">
        <v>20</v>
      </c>
      <c r="B34" s="45"/>
      <c r="C34" s="45"/>
      <c r="D34" s="45"/>
      <c r="E34" s="46"/>
    </row>
    <row r="35" spans="1:5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19" t="str">
        <f>VLOOKUP(B36,'[1]LISTADO ATM'!$A$2:$C$822,3,0)</f>
        <v>NORTE</v>
      </c>
      <c r="B36" s="22">
        <v>291</v>
      </c>
      <c r="C36" s="25" t="str">
        <f>VLOOKUP(B36,'[1]LISTADO ATM'!$A$2:$B$822,2,0)</f>
        <v xml:space="preserve">ATM S/M Jumbo Las Colinas </v>
      </c>
      <c r="D36" s="22" t="s">
        <v>18</v>
      </c>
      <c r="E36" s="31">
        <v>3335910557</v>
      </c>
    </row>
    <row r="37" spans="1:5" ht="18" x14ac:dyDescent="0.25">
      <c r="A37" s="19" t="str">
        <f>VLOOKUP(B37,'[1]LISTADO ATM'!$A$2:$C$822,3,0)</f>
        <v>DISTRITO NACIONAL</v>
      </c>
      <c r="B37" s="22">
        <v>232</v>
      </c>
      <c r="C37" s="25" t="str">
        <f>VLOOKUP(B37,'[1]LISTADO ATM'!$A$2:$B$822,2,0)</f>
        <v xml:space="preserve">ATM S/M Nacional Charles de Gaulle </v>
      </c>
      <c r="D37" s="22" t="s">
        <v>18</v>
      </c>
      <c r="E37" s="31">
        <v>3335910598</v>
      </c>
    </row>
    <row r="38" spans="1:5" ht="18" x14ac:dyDescent="0.25">
      <c r="A38" s="19" t="str">
        <f>VLOOKUP(B38,'[1]LISTADO ATM'!$A$2:$C$822,3,0)</f>
        <v>DISTRITO NACIONAL</v>
      </c>
      <c r="B38" s="22">
        <v>735</v>
      </c>
      <c r="C38" s="25" t="str">
        <f>VLOOKUP(B38,'[1]LISTADO ATM'!$A$2:$B$822,2,0)</f>
        <v xml:space="preserve">ATM Oficina Independencia II  </v>
      </c>
      <c r="D38" s="22" t="s">
        <v>18</v>
      </c>
      <c r="E38" s="31">
        <v>3335910610</v>
      </c>
    </row>
    <row r="39" spans="1:5" ht="18" x14ac:dyDescent="0.25">
      <c r="A39" s="37" t="str">
        <f>VLOOKUP(B39,'[1]LISTADO ATM'!$A$2:$C$822,3,0)</f>
        <v>ESTE</v>
      </c>
      <c r="B39" s="22">
        <v>673</v>
      </c>
      <c r="C39" s="25" t="str">
        <f>VLOOKUP(B39,'[1]LISTADO ATM'!$A$2:$B$822,2,0)</f>
        <v>ATM Clínica Dr. Cruz Jiminián</v>
      </c>
      <c r="D39" s="22" t="s">
        <v>18</v>
      </c>
      <c r="E39" s="25">
        <v>3335910638</v>
      </c>
    </row>
    <row r="40" spans="1:5" ht="18" x14ac:dyDescent="0.25">
      <c r="A40" s="37" t="str">
        <f>VLOOKUP(B40,'[1]LISTADO ATM'!$A$2:$C$822,3,0)</f>
        <v>NORTE</v>
      </c>
      <c r="B40" s="22">
        <v>882</v>
      </c>
      <c r="C40" s="25" t="str">
        <f>VLOOKUP(B40,'[1]LISTADO ATM'!$A$2:$B$822,2,0)</f>
        <v xml:space="preserve">ATM Oficina Moca II </v>
      </c>
      <c r="D40" s="22" t="s">
        <v>18</v>
      </c>
      <c r="E40" s="25">
        <v>3335910613</v>
      </c>
    </row>
    <row r="41" spans="1:5" ht="18" x14ac:dyDescent="0.25">
      <c r="A41" s="37" t="str">
        <f>VLOOKUP(B41,'[1]LISTADO ATM'!$A$2:$C$822,3,0)</f>
        <v>DISTRITO NACIONAL</v>
      </c>
      <c r="B41" s="22">
        <v>911</v>
      </c>
      <c r="C41" s="25" t="str">
        <f>VLOOKUP(B41,'[1]LISTADO ATM'!$A$2:$B$822,2,0)</f>
        <v xml:space="preserve">ATM Oficina Venezuela II </v>
      </c>
      <c r="D41" s="22" t="s">
        <v>18</v>
      </c>
      <c r="E41" s="25">
        <v>3335910614</v>
      </c>
    </row>
    <row r="42" spans="1:5" ht="18" x14ac:dyDescent="0.25">
      <c r="A42" s="37" t="str">
        <f>VLOOKUP(B42,'[1]LISTADO ATM'!$A$2:$C$822,3,0)</f>
        <v>DISTRITO NACIONAL</v>
      </c>
      <c r="B42" s="22">
        <v>577</v>
      </c>
      <c r="C42" s="25" t="str">
        <f>VLOOKUP(B42,'[1]LISTADO ATM'!$A$2:$B$822,2,0)</f>
        <v xml:space="preserve">ATM Olé Ave. Duarte </v>
      </c>
      <c r="D42" s="22" t="s">
        <v>18</v>
      </c>
      <c r="E42" s="25">
        <v>3335910615</v>
      </c>
    </row>
    <row r="43" spans="1:5" ht="18" x14ac:dyDescent="0.25">
      <c r="A43" s="37" t="str">
        <f>VLOOKUP(B43,'[1]LISTADO ATM'!$A$2:$C$822,3,0)</f>
        <v>DISTRITO NACIONAL</v>
      </c>
      <c r="B43" s="22">
        <v>957</v>
      </c>
      <c r="C43" s="25" t="str">
        <f>VLOOKUP(B43,'[1]LISTADO ATM'!$A$2:$B$822,2,0)</f>
        <v xml:space="preserve">ATM Oficina Venezuela </v>
      </c>
      <c r="D43" s="22" t="s">
        <v>18</v>
      </c>
      <c r="E43" s="25">
        <v>3335910619</v>
      </c>
    </row>
    <row r="44" spans="1:5" ht="18" x14ac:dyDescent="0.25">
      <c r="A44" s="37" t="str">
        <f>VLOOKUP(B44,'[1]LISTADO ATM'!$A$2:$C$822,3,0)</f>
        <v>NORTE</v>
      </c>
      <c r="B44" s="22">
        <v>910</v>
      </c>
      <c r="C44" s="25" t="str">
        <f>VLOOKUP(B44,'[1]LISTADO ATM'!$A$2:$B$822,2,0)</f>
        <v xml:space="preserve">ATM Oficina El Sol II (Santiago) </v>
      </c>
      <c r="D44" s="22" t="s">
        <v>18</v>
      </c>
      <c r="E44" s="31">
        <v>3335910689</v>
      </c>
    </row>
    <row r="45" spans="1:5" ht="18.75" thickBot="1" x14ac:dyDescent="0.3">
      <c r="A45" s="37" t="str">
        <f>VLOOKUP(B45,'[1]LISTADO ATM'!$A$2:$C$822,3,0)</f>
        <v>DISTRITO NACIONAL</v>
      </c>
      <c r="B45" s="22">
        <v>561</v>
      </c>
      <c r="C45" s="25" t="str">
        <f>VLOOKUP(B45,'[1]LISTADO ATM'!$A$2:$B$822,2,0)</f>
        <v xml:space="preserve">ATM Comando Regional P.N. S.D. Este </v>
      </c>
      <c r="D45" s="22" t="s">
        <v>18</v>
      </c>
      <c r="E45" s="31" t="s">
        <v>27</v>
      </c>
    </row>
    <row r="46" spans="1:5" ht="18.75" thickBot="1" x14ac:dyDescent="0.3">
      <c r="A46" s="26" t="s">
        <v>11</v>
      </c>
      <c r="B46" s="38">
        <f>COUNT(B36:B45)</f>
        <v>10</v>
      </c>
      <c r="C46" s="14"/>
      <c r="D46" s="14"/>
      <c r="E46" s="14"/>
    </row>
    <row r="47" spans="1:5" ht="15.75" thickBot="1" x14ac:dyDescent="0.3">
      <c r="B47" s="5"/>
      <c r="E47" s="5"/>
    </row>
    <row r="48" spans="1:5" ht="18" x14ac:dyDescent="0.25">
      <c r="A48" s="52" t="s">
        <v>13</v>
      </c>
      <c r="B48" s="53"/>
      <c r="C48" s="53"/>
      <c r="D48" s="53"/>
      <c r="E48" s="54"/>
    </row>
    <row r="49" spans="1:5" ht="18" x14ac:dyDescent="0.25">
      <c r="A49" s="2" t="s">
        <v>5</v>
      </c>
      <c r="B49" s="2" t="s">
        <v>6</v>
      </c>
      <c r="C49" s="4" t="s">
        <v>7</v>
      </c>
      <c r="D49" s="18" t="s">
        <v>8</v>
      </c>
      <c r="E49" s="2" t="s">
        <v>9</v>
      </c>
    </row>
    <row r="50" spans="1:5" ht="18" x14ac:dyDescent="0.25">
      <c r="A50" s="19" t="str">
        <f>VLOOKUP(B50,'[1]LISTADO ATM'!$A$2:$C$822,3,0)</f>
        <v>NORTE</v>
      </c>
      <c r="B50" s="22">
        <v>171</v>
      </c>
      <c r="C50" s="25" t="str">
        <f>VLOOKUP(B50,'[1]LISTADO ATM'!$A$2:$B$822,2,0)</f>
        <v xml:space="preserve">ATM Oficina Moca </v>
      </c>
      <c r="D50" s="36" t="s">
        <v>25</v>
      </c>
      <c r="E50" s="25">
        <v>3335910234</v>
      </c>
    </row>
    <row r="51" spans="1:5" ht="18" x14ac:dyDescent="0.25">
      <c r="A51" s="19" t="str">
        <f>VLOOKUP(B51,'[1]LISTADO ATM'!$A$2:$C$822,3,0)</f>
        <v>ESTE</v>
      </c>
      <c r="B51" s="22">
        <v>608</v>
      </c>
      <c r="C51" s="25" t="str">
        <f>VLOOKUP(B51,'[1]LISTADO ATM'!$A$2:$B$822,2,0)</f>
        <v xml:space="preserve">ATM Oficina Jumbo (San Pedro) </v>
      </c>
      <c r="D51" s="36" t="s">
        <v>25</v>
      </c>
      <c r="E51" s="25">
        <v>3335910019</v>
      </c>
    </row>
    <row r="52" spans="1:5" ht="18" x14ac:dyDescent="0.25">
      <c r="A52" s="19" t="str">
        <f>VLOOKUP(B52,'[1]LISTADO ATM'!$A$2:$C$822,3,0)</f>
        <v>NORTE</v>
      </c>
      <c r="B52" s="22">
        <v>990</v>
      </c>
      <c r="C52" s="25" t="str">
        <f>VLOOKUP(B52,'[1]LISTADO ATM'!$A$2:$B$822,2,0)</f>
        <v xml:space="preserve">ATM Autoservicio Bonao II </v>
      </c>
      <c r="D52" s="36" t="s">
        <v>25</v>
      </c>
      <c r="E52" s="22">
        <v>3335910617</v>
      </c>
    </row>
    <row r="53" spans="1:5" ht="18" x14ac:dyDescent="0.25">
      <c r="A53" s="19" t="str">
        <f>VLOOKUP(B53,'[1]LISTADO ATM'!$A$2:$C$822,3,0)</f>
        <v>NORTE</v>
      </c>
      <c r="B53" s="22">
        <v>538</v>
      </c>
      <c r="C53" s="25" t="str">
        <f>VLOOKUP(B53,'[1]LISTADO ATM'!$A$2:$B$822,2,0)</f>
        <v>ATM  Autoservicio San Fco. Macorís</v>
      </c>
      <c r="D53" s="36" t="s">
        <v>25</v>
      </c>
      <c r="E53" s="22">
        <v>3335910628</v>
      </c>
    </row>
    <row r="54" spans="1:5" ht="18" x14ac:dyDescent="0.25">
      <c r="A54" s="19" t="str">
        <f>VLOOKUP(B54,'[1]LISTADO ATM'!$A$2:$C$822,3,0)</f>
        <v>NORTE</v>
      </c>
      <c r="B54" s="22">
        <v>599</v>
      </c>
      <c r="C54" s="25" t="str">
        <f>VLOOKUP(B54,'[1]LISTADO ATM'!$A$2:$B$822,2,0)</f>
        <v xml:space="preserve">ATM Oficina Plaza Internacional (Santiago) </v>
      </c>
      <c r="D54" s="36" t="s">
        <v>25</v>
      </c>
      <c r="E54" s="22">
        <v>3335910630</v>
      </c>
    </row>
    <row r="55" spans="1:5" ht="18" x14ac:dyDescent="0.25">
      <c r="A55" s="19" t="str">
        <f>VLOOKUP(B55,'[1]LISTADO ATM'!$A$2:$C$822,3,0)</f>
        <v>NORTE</v>
      </c>
      <c r="B55" s="22">
        <v>431</v>
      </c>
      <c r="C55" s="25" t="str">
        <f>VLOOKUP(B55,'[1]LISTADO ATM'!$A$2:$B$822,2,0)</f>
        <v xml:space="preserve">ATM Autoservicio Sol (Santiago) </v>
      </c>
      <c r="D55" s="36" t="s">
        <v>25</v>
      </c>
      <c r="E55" s="22">
        <v>3335910633</v>
      </c>
    </row>
    <row r="56" spans="1:5" ht="18" x14ac:dyDescent="0.25">
      <c r="A56" s="19" t="str">
        <f>VLOOKUP(B56,'[1]LISTADO ATM'!$A$2:$C$822,3,0)</f>
        <v>DISTRITO NACIONAL</v>
      </c>
      <c r="B56" s="22">
        <v>701</v>
      </c>
      <c r="C56" s="25" t="str">
        <f>VLOOKUP(B56,'[1]LISTADO ATM'!$A$2:$B$822,2,0)</f>
        <v>ATM Autoservicio Los Alcarrizos</v>
      </c>
      <c r="D56" s="36" t="s">
        <v>21</v>
      </c>
      <c r="E56" s="25">
        <v>3335910173</v>
      </c>
    </row>
    <row r="57" spans="1:5" ht="18" x14ac:dyDescent="0.25">
      <c r="A57" s="19" t="str">
        <f>VLOOKUP(B57,'[1]LISTADO ATM'!$A$2:$C$822,3,0)</f>
        <v>DISTRITO NACIONAL</v>
      </c>
      <c r="B57" s="22">
        <v>113</v>
      </c>
      <c r="C57" s="25" t="str">
        <f>VLOOKUP(B57,'[1]LISTADO ATM'!$A$2:$B$822,2,0)</f>
        <v xml:space="preserve">ATM Autoservicio Atalaya del Mar </v>
      </c>
      <c r="D57" s="36" t="s">
        <v>21</v>
      </c>
      <c r="E57" s="25">
        <v>3335909007</v>
      </c>
    </row>
    <row r="58" spans="1:5" ht="18" x14ac:dyDescent="0.25">
      <c r="A58" s="19" t="str">
        <f>VLOOKUP(B58,'[1]LISTADO ATM'!$A$2:$C$822,3,0)</f>
        <v>ESTE</v>
      </c>
      <c r="B58" s="22">
        <v>843</v>
      </c>
      <c r="C58" s="25" t="str">
        <f>VLOOKUP(B58,'[1]LISTADO ATM'!$A$2:$B$822,2,0)</f>
        <v xml:space="preserve">ATM Oficina Romana Centro </v>
      </c>
      <c r="D58" s="36" t="s">
        <v>21</v>
      </c>
      <c r="E58" s="22">
        <v>3335910278</v>
      </c>
    </row>
    <row r="59" spans="1:5" ht="18.75" thickBot="1" x14ac:dyDescent="0.3">
      <c r="A59" s="19" t="str">
        <f>VLOOKUP(B59,'[1]LISTADO ATM'!$A$2:$C$822,3,0)</f>
        <v>DISTRITO NACIONAL</v>
      </c>
      <c r="B59" s="22">
        <v>686</v>
      </c>
      <c r="C59" s="25" t="str">
        <f>VLOOKUP(B59,'[1]LISTADO ATM'!$A$2:$B$822,2,0)</f>
        <v>ATM Autoservicio Oficina Máximo Gómez</v>
      </c>
      <c r="D59" s="36" t="s">
        <v>21</v>
      </c>
      <c r="E59" s="22">
        <v>3335910625</v>
      </c>
    </row>
    <row r="60" spans="1:5" ht="18.75" thickBot="1" x14ac:dyDescent="0.3">
      <c r="A60" s="3" t="s">
        <v>11</v>
      </c>
      <c r="B60" s="38">
        <f>COUNT(B50:B59)</f>
        <v>10</v>
      </c>
      <c r="C60" s="14"/>
      <c r="D60" s="17"/>
      <c r="E60" s="17"/>
    </row>
    <row r="61" spans="1:5" ht="15.75" thickBot="1" x14ac:dyDescent="0.3">
      <c r="B61" s="5"/>
      <c r="E61" s="5"/>
    </row>
    <row r="62" spans="1:5" ht="18.75" thickBot="1" x14ac:dyDescent="0.3">
      <c r="A62" s="55" t="s">
        <v>12</v>
      </c>
      <c r="B62" s="56"/>
      <c r="C62" t="s">
        <v>17</v>
      </c>
      <c r="D62" s="5"/>
      <c r="E62" s="5"/>
    </row>
    <row r="63" spans="1:5" ht="18.75" thickBot="1" x14ac:dyDescent="0.3">
      <c r="A63" s="39">
        <f>+B32+B46+B60</f>
        <v>33</v>
      </c>
      <c r="B63" s="40"/>
    </row>
    <row r="64" spans="1:5" ht="15.75" thickBot="1" x14ac:dyDescent="0.3">
      <c r="B64" s="5"/>
      <c r="E64" s="5"/>
    </row>
    <row r="65" spans="1:5" ht="18.75" thickBot="1" x14ac:dyDescent="0.3">
      <c r="A65" s="44" t="s">
        <v>15</v>
      </c>
      <c r="B65" s="45"/>
      <c r="C65" s="45"/>
      <c r="D65" s="45"/>
      <c r="E65" s="46"/>
    </row>
    <row r="66" spans="1:5" ht="18" x14ac:dyDescent="0.25">
      <c r="A66" s="6" t="s">
        <v>5</v>
      </c>
      <c r="B66" s="2" t="s">
        <v>6</v>
      </c>
      <c r="C66" s="4" t="s">
        <v>7</v>
      </c>
      <c r="D66" s="47" t="s">
        <v>8</v>
      </c>
      <c r="E66" s="48"/>
    </row>
    <row r="67" spans="1:5" ht="18" x14ac:dyDescent="0.25">
      <c r="A67" s="32" t="str">
        <f>VLOOKUP(B67,'[1]LISTADO ATM'!$A$2:$C$822,3,0)</f>
        <v>SUR</v>
      </c>
      <c r="B67" s="22">
        <v>873</v>
      </c>
      <c r="C67" s="22" t="str">
        <f>VLOOKUP(B67,'[1]LISTADO ATM'!$A$2:$B$822,2,0)</f>
        <v xml:space="preserve">ATM Centro de Caja San Cristóbal II </v>
      </c>
      <c r="D67" s="41" t="s">
        <v>23</v>
      </c>
      <c r="E67" s="42"/>
    </row>
    <row r="68" spans="1:5" ht="18" x14ac:dyDescent="0.25">
      <c r="A68" s="32" t="str">
        <f>VLOOKUP(B68,'[1]LISTADO ATM'!$A$2:$C$822,3,0)</f>
        <v>DISTRITO NACIONAL</v>
      </c>
      <c r="B68" s="22">
        <v>557</v>
      </c>
      <c r="C68" s="22" t="str">
        <f>VLOOKUP(B68,'[1]LISTADO ATM'!$A$2:$B$822,2,0)</f>
        <v xml:space="preserve">ATM Multicentro La Sirena Ave. Mella </v>
      </c>
      <c r="D68" s="41" t="s">
        <v>23</v>
      </c>
      <c r="E68" s="42"/>
    </row>
    <row r="69" spans="1:5" ht="18" x14ac:dyDescent="0.25">
      <c r="A69" s="32" t="str">
        <f>VLOOKUP(B69,'[1]LISTADO ATM'!$A$2:$C$822,3,0)</f>
        <v>DISTRITO NACIONAL</v>
      </c>
      <c r="B69" s="22">
        <v>678</v>
      </c>
      <c r="C69" s="22" t="str">
        <f>VLOOKUP(B69,'[1]LISTADO ATM'!$A$2:$B$822,2,0)</f>
        <v>ATM Eco Petroleo San Isidro</v>
      </c>
      <c r="D69" s="41" t="s">
        <v>22</v>
      </c>
      <c r="E69" s="42"/>
    </row>
    <row r="70" spans="1:5" ht="18" x14ac:dyDescent="0.25">
      <c r="A70" s="32" t="str">
        <f>VLOOKUP(B70,'[1]LISTADO ATM'!$A$2:$C$822,3,0)</f>
        <v>ESTE</v>
      </c>
      <c r="B70" s="22">
        <v>843</v>
      </c>
      <c r="C70" s="22" t="str">
        <f>VLOOKUP(B70,'[1]LISTADO ATM'!$A$2:$B$822,2,0)</f>
        <v xml:space="preserve">ATM Oficina Romana Centro </v>
      </c>
      <c r="D70" s="41" t="s">
        <v>22</v>
      </c>
      <c r="E70" s="42"/>
    </row>
    <row r="71" spans="1:5" ht="18" x14ac:dyDescent="0.25">
      <c r="A71" s="22" t="str">
        <f>VLOOKUP(B71,'[1]LISTADO ATM'!$A$2:$C$822,3,0)</f>
        <v>DISTRITO NACIONAL</v>
      </c>
      <c r="B71" s="22">
        <v>239</v>
      </c>
      <c r="C71" s="22" t="str">
        <f>VLOOKUP(B71,'[1]LISTADO ATM'!$A$2:$B$822,2,0)</f>
        <v xml:space="preserve">ATM Autobanco Charles de Gaulle </v>
      </c>
      <c r="D71" s="43" t="s">
        <v>23</v>
      </c>
      <c r="E71" s="43"/>
    </row>
    <row r="72" spans="1:5" ht="18" x14ac:dyDescent="0.25">
      <c r="A72" s="22" t="str">
        <f>VLOOKUP(B72,'[1]LISTADO ATM'!$A$2:$C$822,3,0)</f>
        <v>NORTE</v>
      </c>
      <c r="B72" s="22">
        <v>157</v>
      </c>
      <c r="C72" s="22" t="str">
        <f>VLOOKUP(B72,'[1]LISTADO ATM'!$A$2:$B$822,2,0)</f>
        <v xml:space="preserve">ATM Oficina Samaná </v>
      </c>
      <c r="D72" s="41" t="s">
        <v>22</v>
      </c>
      <c r="E72" s="42"/>
    </row>
    <row r="73" spans="1:5" ht="18" x14ac:dyDescent="0.25">
      <c r="A73" s="32" t="str">
        <f>VLOOKUP(B73,'[1]LISTADO ATM'!$A$2:$C$822,3,0)</f>
        <v>DISTRITO NACIONAL</v>
      </c>
      <c r="B73" s="22">
        <v>183</v>
      </c>
      <c r="C73" s="22" t="str">
        <f>VLOOKUP(B73,'[1]LISTADO ATM'!$A$2:$B$822,2,0)</f>
        <v>ATM Estación Nativa Km. 22 Aut. Duarte.</v>
      </c>
      <c r="D73" s="41" t="s">
        <v>22</v>
      </c>
      <c r="E73" s="42"/>
    </row>
    <row r="74" spans="1:5" ht="18" x14ac:dyDescent="0.25">
      <c r="A74" s="32" t="str">
        <f>VLOOKUP(B74,'[1]LISTADO ATM'!$A$2:$C$822,3,0)</f>
        <v>NORTE</v>
      </c>
      <c r="B74" s="22">
        <v>136</v>
      </c>
      <c r="C74" s="22" t="str">
        <f>VLOOKUP(B74,'[1]LISTADO ATM'!$A$2:$B$822,2,0)</f>
        <v>ATM S/M Xtra (Santiago)</v>
      </c>
      <c r="D74" s="41" t="s">
        <v>22</v>
      </c>
      <c r="E74" s="42"/>
    </row>
    <row r="75" spans="1:5" ht="18" x14ac:dyDescent="0.25">
      <c r="A75" s="22" t="str">
        <f>VLOOKUP(B75,'[1]LISTADO ATM'!$A$2:$C$822,3,0)</f>
        <v>DISTRITO NACIONAL</v>
      </c>
      <c r="B75" s="22">
        <v>194</v>
      </c>
      <c r="C75" s="22" t="str">
        <f>VLOOKUP(B75,'[1]LISTADO ATM'!$A$2:$B$822,2,0)</f>
        <v xml:space="preserve">ATM UNP Pantoja </v>
      </c>
      <c r="D75" s="41" t="s">
        <v>22</v>
      </c>
      <c r="E75" s="42"/>
    </row>
    <row r="76" spans="1:5" ht="18" x14ac:dyDescent="0.25">
      <c r="A76" s="22" t="str">
        <f>VLOOKUP(B76,'[1]LISTADO ATM'!$A$2:$C$822,3,0)</f>
        <v>DISTRITO NACIONAL</v>
      </c>
      <c r="B76" s="22">
        <v>382</v>
      </c>
      <c r="C76" s="22" t="str">
        <f>VLOOKUP(B76,'[1]LISTADO ATM'!$A$2:$B$822,2,0)</f>
        <v>ATM Estación del Metro María Montés</v>
      </c>
      <c r="D76" s="41" t="s">
        <v>22</v>
      </c>
      <c r="E76" s="42"/>
    </row>
    <row r="77" spans="1:5" ht="18" x14ac:dyDescent="0.25">
      <c r="A77" s="32" t="str">
        <f>VLOOKUP(B77,'[1]LISTADO ATM'!$A$2:$C$822,3,0)</f>
        <v>NORTE</v>
      </c>
      <c r="B77" s="22">
        <v>370</v>
      </c>
      <c r="C77" s="22" t="str">
        <f>VLOOKUP(B77,'[1]LISTADO ATM'!$A$2:$B$822,2,0)</f>
        <v>ATM Oficina Cruce de Imbert II (puerto Plata)</v>
      </c>
      <c r="D77" s="43" t="s">
        <v>23</v>
      </c>
      <c r="E77" s="43"/>
    </row>
    <row r="78" spans="1:5" ht="18" x14ac:dyDescent="0.25">
      <c r="A78" s="32" t="str">
        <f>VLOOKUP(B78,'[1]LISTADO ATM'!$A$2:$C$822,3,0)</f>
        <v>DISTRITO NACIONAL</v>
      </c>
      <c r="B78" s="22">
        <v>684</v>
      </c>
      <c r="C78" s="22" t="str">
        <f>VLOOKUP(B78,'[1]LISTADO ATM'!$A$2:$B$822,2,0)</f>
        <v>ATM Estación Texaco Prolongación 27 Febrero</v>
      </c>
      <c r="D78" s="41" t="s">
        <v>22</v>
      </c>
      <c r="E78" s="42"/>
    </row>
    <row r="79" spans="1:5" ht="18" x14ac:dyDescent="0.25">
      <c r="A79" s="22" t="str">
        <f>VLOOKUP(B79,'[1]LISTADO ATM'!$A$2:$C$822,3,0)</f>
        <v>SUR</v>
      </c>
      <c r="B79" s="22">
        <v>677</v>
      </c>
      <c r="C79" s="22" t="str">
        <f>VLOOKUP(B79,'[1]LISTADO ATM'!$A$2:$B$822,2,0)</f>
        <v>ATM PBG Villa Jaragua</v>
      </c>
      <c r="D79" s="41" t="s">
        <v>22</v>
      </c>
      <c r="E79" s="42"/>
    </row>
    <row r="80" spans="1:5" ht="18" x14ac:dyDescent="0.25">
      <c r="A80" s="22" t="str">
        <f>VLOOKUP(B80,'[1]LISTADO ATM'!$A$2:$C$822,3,0)</f>
        <v>NORTE</v>
      </c>
      <c r="B80" s="22">
        <v>649</v>
      </c>
      <c r="C80" s="22" t="str">
        <f>VLOOKUP(B80,'[1]LISTADO ATM'!$A$2:$B$822,2,0)</f>
        <v xml:space="preserve">ATM Oficina Galería 56 (San Francisco de Macorís) </v>
      </c>
      <c r="D80" s="41" t="s">
        <v>22</v>
      </c>
      <c r="E80" s="42"/>
    </row>
    <row r="81" spans="1:5" ht="18" x14ac:dyDescent="0.25">
      <c r="A81" s="32" t="str">
        <f>VLOOKUP(B81,'[1]LISTADO ATM'!$A$2:$C$822,3,0)</f>
        <v>NORTE</v>
      </c>
      <c r="B81" s="22">
        <v>632</v>
      </c>
      <c r="C81" s="22" t="str">
        <f>VLOOKUP(B81,'[1]LISTADO ATM'!$A$2:$B$822,2,0)</f>
        <v xml:space="preserve">ATM Autobanco Gurabo </v>
      </c>
      <c r="D81" s="41" t="s">
        <v>22</v>
      </c>
      <c r="E81" s="42"/>
    </row>
    <row r="82" spans="1:5" ht="18" x14ac:dyDescent="0.25">
      <c r="A82" s="22" t="str">
        <f>VLOOKUP(B82,'[1]LISTADO ATM'!$A$2:$C$822,3,0)</f>
        <v>DISTRITO NACIONAL</v>
      </c>
      <c r="B82" s="22">
        <v>721</v>
      </c>
      <c r="C82" s="22" t="str">
        <f>VLOOKUP(B82,'[1]LISTADO ATM'!$A$2:$B$822,2,0)</f>
        <v xml:space="preserve">ATM Oficina Charles de Gaulle II </v>
      </c>
      <c r="D82" s="41" t="s">
        <v>22</v>
      </c>
      <c r="E82" s="42"/>
    </row>
    <row r="83" spans="1:5" ht="18.75" thickBot="1" x14ac:dyDescent="0.3">
      <c r="A83" s="22" t="str">
        <f>VLOOKUP(B83,'[1]LISTADO ATM'!$A$2:$C$822,3,0)</f>
        <v>NORTE</v>
      </c>
      <c r="B83" s="22">
        <v>969</v>
      </c>
      <c r="C83" s="22" t="str">
        <f>VLOOKUP(B83,'[1]LISTADO ATM'!$A$2:$B$822,2,0)</f>
        <v xml:space="preserve">ATM Oficina El Sol I (Santiago) </v>
      </c>
      <c r="D83" s="41" t="s">
        <v>22</v>
      </c>
      <c r="E83" s="42"/>
    </row>
    <row r="84" spans="1:5" ht="18.75" thickBot="1" x14ac:dyDescent="0.3">
      <c r="A84" s="26" t="s">
        <v>11</v>
      </c>
      <c r="B84" s="38">
        <f>COUNT(B67:B83)</f>
        <v>17</v>
      </c>
      <c r="C84" s="23"/>
      <c r="D84" s="23"/>
      <c r="E84" s="24"/>
    </row>
  </sheetData>
  <mergeCells count="29">
    <mergeCell ref="D82:E82"/>
    <mergeCell ref="D83:E83"/>
    <mergeCell ref="D76:E76"/>
    <mergeCell ref="D78:E78"/>
    <mergeCell ref="D79:E79"/>
    <mergeCell ref="D80:E80"/>
    <mergeCell ref="A1:E1"/>
    <mergeCell ref="A2:E2"/>
    <mergeCell ref="A7:E7"/>
    <mergeCell ref="C10:E10"/>
    <mergeCell ref="A12:E12"/>
    <mergeCell ref="C15:E15"/>
    <mergeCell ref="A17:E17"/>
    <mergeCell ref="A34:E34"/>
    <mergeCell ref="A48:E48"/>
    <mergeCell ref="A62:B62"/>
    <mergeCell ref="A65:E65"/>
    <mergeCell ref="D66:E66"/>
    <mergeCell ref="D81:E81"/>
    <mergeCell ref="D67:E67"/>
    <mergeCell ref="D77:E77"/>
    <mergeCell ref="D73:E73"/>
    <mergeCell ref="D68:E68"/>
    <mergeCell ref="D69:E69"/>
    <mergeCell ref="D70:E70"/>
    <mergeCell ref="D71:E71"/>
    <mergeCell ref="D72:E72"/>
    <mergeCell ref="D74:E74"/>
    <mergeCell ref="D75:E75"/>
  </mergeCells>
  <phoneticPr fontId="11" type="noConversion"/>
  <conditionalFormatting sqref="B85:B1048576 B50:B59 B14 B67 B61:B65 B47:B48 B33:B34 B16:B17 B11:B12 B19:B26 B36:B44 B77 B81 B1:B9">
    <cfRule type="duplicateValues" dxfId="27" priority="67"/>
  </conditionalFormatting>
  <conditionalFormatting sqref="B31">
    <cfRule type="duplicateValues" dxfId="26" priority="33"/>
  </conditionalFormatting>
  <conditionalFormatting sqref="E31">
    <cfRule type="duplicateValues" dxfId="25" priority="34"/>
  </conditionalFormatting>
  <conditionalFormatting sqref="B30">
    <cfRule type="duplicateValues" dxfId="24" priority="31"/>
  </conditionalFormatting>
  <conditionalFormatting sqref="E30">
    <cfRule type="duplicateValues" dxfId="23" priority="32"/>
  </conditionalFormatting>
  <conditionalFormatting sqref="B29">
    <cfRule type="duplicateValues" dxfId="22" priority="29"/>
  </conditionalFormatting>
  <conditionalFormatting sqref="E29">
    <cfRule type="duplicateValues" dxfId="21" priority="30"/>
  </conditionalFormatting>
  <conditionalFormatting sqref="B28">
    <cfRule type="duplicateValues" dxfId="20" priority="27"/>
  </conditionalFormatting>
  <conditionalFormatting sqref="E28">
    <cfRule type="duplicateValues" dxfId="19" priority="28"/>
  </conditionalFormatting>
  <conditionalFormatting sqref="B27">
    <cfRule type="duplicateValues" dxfId="18" priority="25"/>
  </conditionalFormatting>
  <conditionalFormatting sqref="E27">
    <cfRule type="duplicateValues" dxfId="17" priority="26"/>
  </conditionalFormatting>
  <conditionalFormatting sqref="B68:B72">
    <cfRule type="duplicateValues" dxfId="16" priority="23"/>
  </conditionalFormatting>
  <conditionalFormatting sqref="E68:E72">
    <cfRule type="duplicateValues" dxfId="15" priority="24"/>
  </conditionalFormatting>
  <conditionalFormatting sqref="B73:B76">
    <cfRule type="duplicateValues" dxfId="14" priority="21"/>
  </conditionalFormatting>
  <conditionalFormatting sqref="E77">
    <cfRule type="duplicateValues" dxfId="13" priority="20"/>
  </conditionalFormatting>
  <conditionalFormatting sqref="B45">
    <cfRule type="duplicateValues" dxfId="12" priority="12"/>
  </conditionalFormatting>
  <conditionalFormatting sqref="E45">
    <cfRule type="duplicateValues" dxfId="11" priority="13"/>
  </conditionalFormatting>
  <conditionalFormatting sqref="B78:B80">
    <cfRule type="duplicateValues" dxfId="10" priority="8"/>
  </conditionalFormatting>
  <conditionalFormatting sqref="B82:B83">
    <cfRule type="duplicateValues" dxfId="9" priority="4"/>
  </conditionalFormatting>
  <conditionalFormatting sqref="E74:E76">
    <cfRule type="duplicateValues" dxfId="8" priority="3"/>
  </conditionalFormatting>
  <conditionalFormatting sqref="E78:E83">
    <cfRule type="duplicateValues" dxfId="7" priority="2"/>
  </conditionalFormatting>
  <conditionalFormatting sqref="E73">
    <cfRule type="duplicateValues" dxfId="6" priority="1"/>
  </conditionalFormatting>
  <conditionalFormatting sqref="E84:E1048576 E50:E67 E36:E44 E14:E17 E19:E26 E1:E12 E32:E34 E46:E48">
    <cfRule type="duplicateValues" dxfId="0" priority="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171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171 836 608 990 538 599 431                                                       </v>
      </c>
    </row>
    <row r="3" spans="2:6" ht="18.75" thickBot="1" x14ac:dyDescent="0.3">
      <c r="B3" s="22">
        <v>836</v>
      </c>
      <c r="C3" s="29" t="s">
        <v>17</v>
      </c>
    </row>
    <row r="4" spans="2:6" ht="18.75" thickBot="1" x14ac:dyDescent="0.3">
      <c r="B4" s="22">
        <v>608</v>
      </c>
      <c r="C4" s="29" t="s">
        <v>17</v>
      </c>
    </row>
    <row r="5" spans="2:6" ht="18.75" thickBot="1" x14ac:dyDescent="0.3">
      <c r="B5" s="22">
        <v>990</v>
      </c>
      <c r="C5" s="29" t="s">
        <v>17</v>
      </c>
    </row>
    <row r="6" spans="2:6" ht="18.75" thickBot="1" x14ac:dyDescent="0.3">
      <c r="B6" s="22">
        <v>538</v>
      </c>
      <c r="C6" s="29" t="s">
        <v>17</v>
      </c>
    </row>
    <row r="7" spans="2:6" ht="18.75" thickBot="1" x14ac:dyDescent="0.3">
      <c r="B7" s="22">
        <v>599</v>
      </c>
      <c r="C7" s="29" t="s">
        <v>17</v>
      </c>
    </row>
    <row r="8" spans="2:6" ht="18.75" thickBot="1" x14ac:dyDescent="0.3">
      <c r="B8" s="22">
        <v>431</v>
      </c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3"/>
      <c r="C31" s="29" t="s">
        <v>17</v>
      </c>
    </row>
    <row r="32" spans="2:3" ht="18.75" thickBot="1" x14ac:dyDescent="0.3">
      <c r="B32" s="33"/>
      <c r="C32" s="29" t="s">
        <v>17</v>
      </c>
    </row>
    <row r="33" spans="2:3" ht="18.75" thickBot="1" x14ac:dyDescent="0.3">
      <c r="B33" s="33"/>
      <c r="C33" s="29" t="s">
        <v>17</v>
      </c>
    </row>
    <row r="34" spans="2:3" ht="18.75" thickBot="1" x14ac:dyDescent="0.3">
      <c r="B34" s="33"/>
      <c r="C34" s="29" t="s">
        <v>17</v>
      </c>
    </row>
    <row r="35" spans="2:3" ht="18.75" thickBot="1" x14ac:dyDescent="0.3">
      <c r="B35" s="33"/>
      <c r="C35" s="29" t="s">
        <v>17</v>
      </c>
    </row>
    <row r="36" spans="2:3" ht="18.75" thickBot="1" x14ac:dyDescent="0.3">
      <c r="B36" s="33"/>
      <c r="C36" s="29" t="s">
        <v>17</v>
      </c>
    </row>
    <row r="37" spans="2:3" ht="18.75" thickBot="1" x14ac:dyDescent="0.3">
      <c r="B37" s="33"/>
      <c r="C37" s="29" t="s">
        <v>17</v>
      </c>
    </row>
    <row r="38" spans="2:3" ht="18.75" thickBot="1" x14ac:dyDescent="0.3">
      <c r="B38" s="33"/>
      <c r="C38" s="29" t="s">
        <v>17</v>
      </c>
    </row>
    <row r="39" spans="2:3" ht="18.75" thickBot="1" x14ac:dyDescent="0.3">
      <c r="B39" s="33"/>
      <c r="C39" s="29" t="s">
        <v>17</v>
      </c>
    </row>
    <row r="40" spans="2:3" ht="18.75" thickBot="1" x14ac:dyDescent="0.3">
      <c r="B40" s="33"/>
      <c r="C40" s="29" t="s">
        <v>17</v>
      </c>
    </row>
    <row r="41" spans="2:3" ht="18.75" thickBot="1" x14ac:dyDescent="0.3">
      <c r="B41" s="33"/>
      <c r="C41" s="29" t="s">
        <v>17</v>
      </c>
    </row>
    <row r="42" spans="2:3" ht="18.75" thickBot="1" x14ac:dyDescent="0.3">
      <c r="B42" s="33"/>
      <c r="C42" s="29" t="s">
        <v>17</v>
      </c>
    </row>
    <row r="43" spans="2:3" ht="18.75" thickBot="1" x14ac:dyDescent="0.3">
      <c r="B43" s="33"/>
      <c r="C43" s="29" t="s">
        <v>17</v>
      </c>
    </row>
    <row r="44" spans="2:3" ht="18.75" thickBot="1" x14ac:dyDescent="0.3">
      <c r="B44" s="33"/>
      <c r="C44" s="29" t="s">
        <v>17</v>
      </c>
    </row>
    <row r="45" spans="2:3" ht="18.75" thickBot="1" x14ac:dyDescent="0.3">
      <c r="B45" s="33"/>
      <c r="C45" s="29" t="s">
        <v>17</v>
      </c>
    </row>
    <row r="46" spans="2:3" ht="18.75" thickBot="1" x14ac:dyDescent="0.3">
      <c r="B46" s="33"/>
      <c r="C46" s="29" t="s">
        <v>17</v>
      </c>
    </row>
    <row r="47" spans="2:3" ht="18.75" thickBot="1" x14ac:dyDescent="0.3">
      <c r="B47" s="33"/>
      <c r="C47" s="29" t="s">
        <v>17</v>
      </c>
    </row>
    <row r="48" spans="2:3" ht="18.75" thickBot="1" x14ac:dyDescent="0.3">
      <c r="B48" s="33"/>
      <c r="C48" s="29" t="s">
        <v>17</v>
      </c>
    </row>
    <row r="49" spans="2:3" ht="18.75" thickBot="1" x14ac:dyDescent="0.3">
      <c r="B49" s="33"/>
      <c r="C49" s="29" t="s">
        <v>17</v>
      </c>
    </row>
    <row r="50" spans="2:3" ht="18.75" thickBot="1" x14ac:dyDescent="0.3">
      <c r="B50" s="33"/>
      <c r="C50" s="29" t="s">
        <v>17</v>
      </c>
    </row>
    <row r="51" spans="2:3" ht="18.75" thickBot="1" x14ac:dyDescent="0.3">
      <c r="B51" s="33"/>
      <c r="C51" s="29" t="s">
        <v>17</v>
      </c>
    </row>
    <row r="52" spans="2:3" ht="18.75" thickBot="1" x14ac:dyDescent="0.3">
      <c r="B52" s="33"/>
      <c r="C52" s="29" t="s">
        <v>17</v>
      </c>
    </row>
    <row r="53" spans="2:3" ht="18.75" thickBot="1" x14ac:dyDescent="0.3">
      <c r="B53" s="33"/>
      <c r="C53" s="29" t="s">
        <v>17</v>
      </c>
    </row>
    <row r="54" spans="2:3" ht="18.75" thickBot="1" x14ac:dyDescent="0.3">
      <c r="B54" s="33"/>
      <c r="C54" s="29" t="s">
        <v>17</v>
      </c>
    </row>
    <row r="55" spans="2:3" ht="18.75" thickBot="1" x14ac:dyDescent="0.3">
      <c r="B55" s="33"/>
      <c r="C55" s="29" t="s">
        <v>17</v>
      </c>
    </row>
    <row r="56" spans="2:3" ht="18.75" thickBot="1" x14ac:dyDescent="0.3">
      <c r="B56" s="33"/>
      <c r="C56" s="29" t="s">
        <v>17</v>
      </c>
    </row>
    <row r="57" spans="2:3" ht="18.75" thickBot="1" x14ac:dyDescent="0.3">
      <c r="B57" s="33"/>
      <c r="C57" s="29" t="s">
        <v>17</v>
      </c>
    </row>
    <row r="58" spans="2:3" ht="18.75" thickBot="1" x14ac:dyDescent="0.3">
      <c r="B58" s="33"/>
      <c r="C58" s="29" t="s">
        <v>17</v>
      </c>
    </row>
    <row r="59" spans="2:3" ht="18.75" thickBot="1" x14ac:dyDescent="0.3">
      <c r="B59" s="33"/>
      <c r="C59" s="29" t="s">
        <v>17</v>
      </c>
    </row>
    <row r="60" spans="2:3" ht="18.75" thickBot="1" x14ac:dyDescent="0.3">
      <c r="B60" s="33"/>
      <c r="C60" s="29" t="s">
        <v>17</v>
      </c>
    </row>
    <row r="61" spans="2:3" ht="18.75" thickBot="1" x14ac:dyDescent="0.3">
      <c r="B61" s="33"/>
      <c r="C61" s="29" t="s">
        <v>17</v>
      </c>
    </row>
    <row r="62" spans="2:3" ht="18.75" thickBot="1" x14ac:dyDescent="0.3">
      <c r="B62" s="33"/>
      <c r="C62" s="29" t="s">
        <v>17</v>
      </c>
    </row>
    <row r="63" spans="2:3" ht="18.75" thickBot="1" x14ac:dyDescent="0.3">
      <c r="B63" s="33"/>
      <c r="C63" s="29" t="s">
        <v>17</v>
      </c>
    </row>
    <row r="64" spans="2:3" ht="18.75" thickBot="1" x14ac:dyDescent="0.3">
      <c r="B64" s="33"/>
      <c r="C64" s="29" t="s">
        <v>17</v>
      </c>
    </row>
    <row r="65" spans="2:3" ht="18.75" thickBot="1" x14ac:dyDescent="0.3">
      <c r="B65" s="33"/>
      <c r="C65" s="29" t="s">
        <v>17</v>
      </c>
    </row>
    <row r="66" spans="2:3" ht="18.75" thickBot="1" x14ac:dyDescent="0.3">
      <c r="B66" s="33"/>
      <c r="C66" s="29" t="s">
        <v>17</v>
      </c>
    </row>
    <row r="67" spans="2:3" ht="18.75" thickBot="1" x14ac:dyDescent="0.3">
      <c r="B67" s="33"/>
      <c r="C67" s="29" t="s">
        <v>17</v>
      </c>
    </row>
    <row r="68" spans="2:3" ht="18.75" thickBot="1" x14ac:dyDescent="0.3">
      <c r="B68" s="34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5" priority="9"/>
  </conditionalFormatting>
  <conditionalFormatting sqref="B31:B68">
    <cfRule type="duplicateValues" dxfId="4" priority="7"/>
  </conditionalFormatting>
  <conditionalFormatting sqref="B26:B30">
    <cfRule type="duplicateValues" dxfId="3" priority="3"/>
  </conditionalFormatting>
  <conditionalFormatting sqref="B14:B25">
    <cfRule type="duplicateValues" dxfId="2" priority="2"/>
  </conditionalFormatting>
  <conditionalFormatting sqref="B2:B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2021-06-06T21:14:39Z</dcterms:modified>
</cp:coreProperties>
</file>