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6\"/>
    </mc:Choice>
  </mc:AlternateContent>
  <xr:revisionPtr revIDLastSave="0" documentId="13_ncr:1_{96ABF1C5-A915-4A0C-8271-03ED6D7D11F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B38" i="1"/>
  <c r="B52" i="1"/>
  <c r="B69" i="1"/>
  <c r="A68" i="1" l="1"/>
  <c r="C68" i="1"/>
  <c r="A45" i="1"/>
  <c r="C45" i="1"/>
  <c r="A46" i="1"/>
  <c r="C46" i="1"/>
  <c r="A47" i="1"/>
  <c r="C47" i="1"/>
  <c r="A51" i="1"/>
  <c r="C51" i="1"/>
  <c r="A44" i="1"/>
  <c r="C44" i="1"/>
  <c r="A37" i="1"/>
  <c r="C37" i="1"/>
  <c r="A36" i="1"/>
  <c r="C36" i="1"/>
  <c r="A66" i="1"/>
  <c r="C66" i="1"/>
  <c r="A67" i="1"/>
  <c r="C67" i="1"/>
  <c r="A65" i="1"/>
  <c r="C65" i="1"/>
  <c r="A9" i="1" l="1"/>
  <c r="C9" i="1"/>
  <c r="B15" i="1"/>
  <c r="A14" i="1"/>
  <c r="C14" i="1"/>
  <c r="B10" i="1"/>
  <c r="A50" i="1"/>
  <c r="C50" i="1"/>
  <c r="A48" i="1"/>
  <c r="A43" i="1"/>
  <c r="A49" i="1"/>
  <c r="C48" i="1"/>
  <c r="C43" i="1"/>
  <c r="C49" i="1"/>
  <c r="C63" i="1" l="1"/>
  <c r="C64" i="1"/>
  <c r="A63" i="1"/>
  <c r="A64" i="1"/>
  <c r="A42" i="1"/>
  <c r="C25" i="1"/>
  <c r="A25" i="1"/>
  <c r="A35" i="1" l="1"/>
  <c r="C35" i="1"/>
  <c r="C42" i="1"/>
  <c r="A24" i="1" l="1"/>
  <c r="C24" i="1"/>
  <c r="A34" i="1"/>
  <c r="C34" i="1"/>
  <c r="C33" i="1"/>
  <c r="A33" i="1"/>
  <c r="A32" i="1" l="1"/>
  <c r="C32" i="1"/>
  <c r="A20" i="1"/>
  <c r="C20" i="1"/>
  <c r="A21" i="1"/>
  <c r="C21" i="1"/>
  <c r="A22" i="1"/>
  <c r="C22" i="1"/>
  <c r="A23" i="1"/>
  <c r="C23" i="1"/>
  <c r="C62" i="1" l="1"/>
  <c r="A62" i="1"/>
  <c r="C19" i="1" l="1"/>
  <c r="A19" i="1"/>
  <c r="C31" i="1" l="1"/>
  <c r="A31" i="1"/>
  <c r="C61" i="1"/>
  <c r="A61" i="1"/>
  <c r="A55" i="1" l="1"/>
  <c r="C60" i="1"/>
  <c r="A60" i="1"/>
  <c r="C59" i="1"/>
  <c r="A59" i="1"/>
  <c r="F2" i="3" l="1"/>
  <c r="C30" i="1" l="1"/>
  <c r="A30" i="1"/>
</calcChain>
</file>

<file path=xl/sharedStrings.xml><?xml version="1.0" encoding="utf-8"?>
<sst xmlns="http://schemas.openxmlformats.org/spreadsheetml/2006/main" count="970" uniqueCount="26">
  <si>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</si>
  <si>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</si>
  <si>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</si>
  <si>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</si>
  <si>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</si>
  <si>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</si>
  <si>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</si>
  <si>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</si>
  <si>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</si>
  <si>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</si>
  <si>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</si>
  <si>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</si>
  <si>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</si>
  <si>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</si>
  <si>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</si>
  <si>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</si>
  <si>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</si>
  <si>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</si>
  <si>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</si>
  <si>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</si>
  <si>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</si>
  <si>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</si>
  <si>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3 Gavetas Vacías</t>
  </si>
  <si>
    <t>2 Gavetas Vacías + 1 Fallando</t>
  </si>
  <si>
    <t>Abastecido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</si>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</sst>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59">
    <xf numFmtId="0" fontId="0" fillId="0" borderId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8" applyNumberFormat="0" applyAlignment="0" applyProtection="0"/>
    <xf numFmtId="0" fontId="21" fillId="16" borderId="29" applyNumberFormat="0" applyAlignment="0" applyProtection="0"/>
    <xf numFmtId="0" fontId="22" fillId="16" borderId="28" applyNumberFormat="0" applyAlignment="0" applyProtection="0"/>
    <xf numFmtId="0" fontId="23" fillId="0" borderId="30" applyNumberFormat="0" applyFill="0" applyAlignment="0" applyProtection="0"/>
    <xf numFmtId="0" fontId="24" fillId="17" borderId="31" applyNumberFormat="0" applyAlignment="0" applyProtection="0"/>
    <xf numFmtId="0" fontId="25" fillId="0" borderId="0" applyNumberFormat="0" applyFill="0" applyBorder="0" applyAlignment="0" applyProtection="0"/>
    <xf numFmtId="0" fontId="13" fillId="18" borderId="32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3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5" xfId="0" applyNumberFormat="1" applyFill="1" applyBorder="1"/>
    <xf numFmtId="49" fontId="0" fillId="46" borderId="34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9"/>
  <sheetViews>
    <sheetView tabSelected="1" topLeftCell="A39" zoomScaleNormal="100" workbookViewId="0">
      <selection activeCell="G53" sqref="G53"/>
    </sheetView>
  </sheetViews>
  <sheetFormatPr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39" t="s">
        <v>1</v>
      </c>
      <c r="B1" s="40"/>
      <c r="C1" s="40"/>
      <c r="D1" s="40"/>
      <c r="E1" s="41"/>
    </row>
    <row r="2" spans="1:5" ht="25.5" x14ac:dyDescent="0.25">
      <c r="A2" s="42" t="s">
        <v>0</v>
      </c>
      <c r="B2" s="43"/>
      <c r="C2" s="43"/>
      <c r="D2" s="43"/>
      <c r="E2" s="44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44352.708333333336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44353.25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45" t="s">
        <v>4</v>
      </c>
      <c r="B7" s="46"/>
      <c r="C7" s="46"/>
      <c r="D7" s="46"/>
      <c r="E7" s="47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e">
        <f>VLOOKUP(B9,'[1]LISTADO ATM'!$A$2:$C$822,3,0)</f>
        <v>#N/A</v>
      </c>
      <c r="B9" s="22"/>
      <c r="C9" s="25" t="e">
        <f>VLOOKUP(B9,'[1]LISTADO ATM'!$A$2:$B$822,2,0)</f>
        <v>#N/A</v>
      </c>
      <c r="D9" s="36" t="s">
        <v>24</v>
      </c>
      <c r="E9" s="25"/>
    </row>
    <row r="10" spans="1:5" ht="18.75" thickBot="1" x14ac:dyDescent="0.3">
      <c r="A10" s="3" t="s">
        <v>11</v>
      </c>
      <c r="B10" s="32">
        <f>COUNT(B9:B9)</f>
        <v>0</v>
      </c>
      <c r="C10" s="48"/>
      <c r="D10" s="49"/>
      <c r="E10" s="50"/>
    </row>
    <row r="11" spans="1:5" x14ac:dyDescent="0.25">
      <c r="B11" s="5"/>
      <c r="E11" s="5"/>
    </row>
    <row r="12" spans="1:5" ht="18" x14ac:dyDescent="0.25">
      <c r="A12" s="45" t="s">
        <v>16</v>
      </c>
      <c r="B12" s="46"/>
      <c r="C12" s="46"/>
      <c r="D12" s="46"/>
      <c r="E12" s="47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2">
        <f>COUNT(B14:B14)</f>
        <v>0</v>
      </c>
      <c r="C15" s="48"/>
      <c r="D15" s="49"/>
      <c r="E15" s="50"/>
    </row>
    <row r="16" spans="1:5" ht="15.75" thickBot="1" x14ac:dyDescent="0.3">
      <c r="B16" s="5"/>
      <c r="E16" s="5"/>
    </row>
    <row r="17" spans="1:5" ht="18.75" thickBot="1" x14ac:dyDescent="0.3">
      <c r="A17" s="51" t="s">
        <v>14</v>
      </c>
      <c r="B17" s="52"/>
      <c r="C17" s="52"/>
      <c r="D17" s="52"/>
      <c r="E17" s="53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593</v>
      </c>
      <c r="C19" s="22" t="str">
        <f>VLOOKUP(B19,'[1]LISTADO ATM'!$A$2:$B$822,2,0)</f>
        <v xml:space="preserve">ATM Ministerio Fuerzas Armadas II </v>
      </c>
      <c r="D19" s="15" t="s">
        <v>10</v>
      </c>
      <c r="E19" s="27">
        <v>3335908779</v>
      </c>
    </row>
    <row r="20" spans="1:5" ht="18" x14ac:dyDescent="0.25">
      <c r="A20" s="22" t="str">
        <f>VLOOKUP(B20,'[1]LISTADO ATM'!$A$2:$C$822,3,0)</f>
        <v>DISTRITO NACIONAL</v>
      </c>
      <c r="B20" s="22">
        <v>949</v>
      </c>
      <c r="C20" s="22" t="str">
        <f>VLOOKUP(B20,'[1]LISTADO ATM'!$A$2:$B$822,2,0)</f>
        <v xml:space="preserve">ATM S/M Bravo San Isidro Coral Mall </v>
      </c>
      <c r="D20" s="15" t="s">
        <v>10</v>
      </c>
      <c r="E20" s="27">
        <v>3335910595</v>
      </c>
    </row>
    <row r="21" spans="1:5" ht="18" x14ac:dyDescent="0.25">
      <c r="A21" s="22" t="str">
        <f>VLOOKUP(B21,'[1]LISTADO ATM'!$A$2:$C$822,3,0)</f>
        <v>NORTE</v>
      </c>
      <c r="B21" s="22">
        <v>664</v>
      </c>
      <c r="C21" s="22" t="str">
        <f>VLOOKUP(B21,'[1]LISTADO ATM'!$A$2:$B$822,2,0)</f>
        <v>ATM S/M Asfer (Constanza)</v>
      </c>
      <c r="D21" s="15" t="s">
        <v>10</v>
      </c>
      <c r="E21" s="27">
        <v>3335909962</v>
      </c>
    </row>
    <row r="22" spans="1:5" ht="18" x14ac:dyDescent="0.25">
      <c r="A22" s="22" t="str">
        <f>VLOOKUP(B22,'[1]LISTADO ATM'!$A$2:$C$822,3,0)</f>
        <v>NORTE</v>
      </c>
      <c r="B22" s="22">
        <v>136</v>
      </c>
      <c r="C22" s="22" t="str">
        <f>VLOOKUP(B22,'[1]LISTADO ATM'!$A$2:$B$822,2,0)</f>
        <v>ATM S/M Xtra (Santiago)</v>
      </c>
      <c r="D22" s="15" t="s">
        <v>10</v>
      </c>
      <c r="E22" s="27">
        <v>3335910552</v>
      </c>
    </row>
    <row r="23" spans="1:5" ht="18" x14ac:dyDescent="0.25">
      <c r="A23" s="22" t="str">
        <f>VLOOKUP(B23,'[1]LISTADO ATM'!$A$2:$C$822,3,0)</f>
        <v>NORTE</v>
      </c>
      <c r="B23" s="22">
        <v>361</v>
      </c>
      <c r="C23" s="22" t="str">
        <f>VLOOKUP(B23,'[1]LISTADO ATM'!$A$2:$B$822,2,0)</f>
        <v>ATM Estación Next La Cumbre</v>
      </c>
      <c r="D23" s="15" t="s">
        <v>10</v>
      </c>
      <c r="E23" s="27">
        <v>3335910608</v>
      </c>
    </row>
    <row r="24" spans="1:5" ht="18" x14ac:dyDescent="0.25">
      <c r="A24" s="22" t="str">
        <f>VLOOKUP(B24,'[1]LISTADO ATM'!$A$2:$C$822,3,0)</f>
        <v>ESTE</v>
      </c>
      <c r="B24" s="22">
        <v>842</v>
      </c>
      <c r="C24" s="22" t="str">
        <f>VLOOKUP(B24,'[1]LISTADO ATM'!$A$2:$B$822,2,0)</f>
        <v xml:space="preserve">ATM Plaza Orense II (La Romana) </v>
      </c>
      <c r="D24" s="15" t="s">
        <v>10</v>
      </c>
      <c r="E24" s="27">
        <v>3335910609</v>
      </c>
    </row>
    <row r="25" spans="1:5" ht="18" x14ac:dyDescent="0.25">
      <c r="A25" s="33" t="str">
        <f>VLOOKUP(B25,'[1]LISTADO ATM'!$A$2:$C$822,3,0)</f>
        <v>DISTRITO NACIONAL</v>
      </c>
      <c r="B25" s="22">
        <v>958</v>
      </c>
      <c r="C25" s="22" t="str">
        <f>VLOOKUP(B25,'[1]LISTADO ATM'!$A$2:$B$822,2,0)</f>
        <v xml:space="preserve">ATM Olé Aut. San Isidro </v>
      </c>
      <c r="D25" s="15" t="s">
        <v>10</v>
      </c>
      <c r="E25" s="27">
        <v>3335910258</v>
      </c>
    </row>
    <row r="26" spans="1:5" ht="18.75" thickBot="1" x14ac:dyDescent="0.3">
      <c r="A26" s="26"/>
      <c r="B26" s="32">
        <f>COUNT(B19:B25)</f>
        <v>7</v>
      </c>
      <c r="C26" s="14"/>
      <c r="D26" s="14"/>
      <c r="E26" s="14"/>
    </row>
    <row r="27" spans="1:5" ht="15.75" thickBot="1" x14ac:dyDescent="0.3">
      <c r="B27" s="5"/>
      <c r="E27" s="5"/>
    </row>
    <row r="28" spans="1:5" ht="18.75" thickBot="1" x14ac:dyDescent="0.3">
      <c r="A28" s="51" t="s">
        <v>20</v>
      </c>
      <c r="B28" s="52"/>
      <c r="C28" s="52"/>
      <c r="D28" s="52"/>
      <c r="E28" s="53"/>
    </row>
    <row r="29" spans="1:5" ht="18" x14ac:dyDescent="0.25">
      <c r="A29" s="2" t="s">
        <v>5</v>
      </c>
      <c r="B29" s="2" t="s">
        <v>6</v>
      </c>
      <c r="C29" s="2" t="s">
        <v>7</v>
      </c>
      <c r="D29" s="2" t="s">
        <v>8</v>
      </c>
      <c r="E29" s="2" t="s">
        <v>9</v>
      </c>
    </row>
    <row r="30" spans="1:5" ht="18" x14ac:dyDescent="0.25">
      <c r="A30" s="19" t="str">
        <f>VLOOKUP(B30,'[1]LISTADO ATM'!$A$2:$C$822,3,0)</f>
        <v>NORTE</v>
      </c>
      <c r="B30" s="22">
        <v>291</v>
      </c>
      <c r="C30" s="25" t="str">
        <f>VLOOKUP(B30,'[1]LISTADO ATM'!$A$2:$B$822,2,0)</f>
        <v xml:space="preserve">ATM S/M Jumbo Las Colinas </v>
      </c>
      <c r="D30" s="22" t="s">
        <v>18</v>
      </c>
      <c r="E30" s="31">
        <v>3335910557</v>
      </c>
    </row>
    <row r="31" spans="1:5" ht="18" x14ac:dyDescent="0.25">
      <c r="A31" s="19" t="str">
        <f>VLOOKUP(B31,'[1]LISTADO ATM'!$A$2:$C$822,3,0)</f>
        <v>DISTRITO NACIONAL</v>
      </c>
      <c r="B31" s="22">
        <v>232</v>
      </c>
      <c r="C31" s="25" t="str">
        <f>VLOOKUP(B31,'[1]LISTADO ATM'!$A$2:$B$822,2,0)</f>
        <v xml:space="preserve">ATM S/M Nacional Charles de Gaulle </v>
      </c>
      <c r="D31" s="22" t="s">
        <v>18</v>
      </c>
      <c r="E31" s="31">
        <v>3335910598</v>
      </c>
    </row>
    <row r="32" spans="1:5" ht="18" x14ac:dyDescent="0.25">
      <c r="A32" s="19" t="str">
        <f>VLOOKUP(B32,'[1]LISTADO ATM'!$A$2:$C$822,3,0)</f>
        <v>DISTRITO NACIONAL</v>
      </c>
      <c r="B32" s="22">
        <v>735</v>
      </c>
      <c r="C32" s="25" t="str">
        <f>VLOOKUP(B32,'[1]LISTADO ATM'!$A$2:$B$822,2,0)</f>
        <v xml:space="preserve">ATM Oficina Independencia II  </v>
      </c>
      <c r="D32" s="22" t="s">
        <v>18</v>
      </c>
      <c r="E32" s="31">
        <v>3335910610</v>
      </c>
    </row>
    <row r="33" spans="1:5" ht="18" x14ac:dyDescent="0.25">
      <c r="A33" s="38" t="str">
        <f>VLOOKUP(B33,'[1]LISTADO ATM'!$A$2:$C$822,3,0)</f>
        <v>ESTE</v>
      </c>
      <c r="B33" s="22">
        <v>673</v>
      </c>
      <c r="C33" s="25" t="str">
        <f>VLOOKUP(B33,'[1]LISTADO ATM'!$A$2:$B$822,2,0)</f>
        <v>ATM Clínica Dr. Cruz Jiminián</v>
      </c>
      <c r="D33" s="22" t="s">
        <v>18</v>
      </c>
      <c r="E33" s="25">
        <v>3335910638</v>
      </c>
    </row>
    <row r="34" spans="1:5" ht="18" x14ac:dyDescent="0.25">
      <c r="A34" s="38" t="str">
        <f>VLOOKUP(B34,'[1]LISTADO ATM'!$A$2:$C$822,3,0)</f>
        <v>NORTE</v>
      </c>
      <c r="B34" s="22">
        <v>882</v>
      </c>
      <c r="C34" s="25" t="str">
        <f>VLOOKUP(B34,'[1]LISTADO ATM'!$A$2:$B$822,2,0)</f>
        <v xml:space="preserve">ATM Oficina Moca II </v>
      </c>
      <c r="D34" s="22" t="s">
        <v>18</v>
      </c>
      <c r="E34" s="25">
        <v>3335910613</v>
      </c>
    </row>
    <row r="35" spans="1:5" ht="18" x14ac:dyDescent="0.25">
      <c r="A35" s="38" t="str">
        <f>VLOOKUP(B35,'[1]LISTADO ATM'!$A$2:$C$822,3,0)</f>
        <v>DISTRITO NACIONAL</v>
      </c>
      <c r="B35" s="22">
        <v>911</v>
      </c>
      <c r="C35" s="25" t="str">
        <f>VLOOKUP(B35,'[1]LISTADO ATM'!$A$2:$B$822,2,0)</f>
        <v xml:space="preserve">ATM Oficina Venezuela II </v>
      </c>
      <c r="D35" s="22" t="s">
        <v>18</v>
      </c>
      <c r="E35" s="25">
        <v>3335910614</v>
      </c>
    </row>
    <row r="36" spans="1:5" ht="18" x14ac:dyDescent="0.25">
      <c r="A36" s="38" t="str">
        <f>VLOOKUP(B36,'[1]LISTADO ATM'!$A$2:$C$822,3,0)</f>
        <v>DISTRITO NACIONAL</v>
      </c>
      <c r="B36" s="22">
        <v>577</v>
      </c>
      <c r="C36" s="25" t="str">
        <f>VLOOKUP(B36,'[1]LISTADO ATM'!$A$2:$B$822,2,0)</f>
        <v xml:space="preserve">ATM Olé Ave. Duarte </v>
      </c>
      <c r="D36" s="22" t="s">
        <v>18</v>
      </c>
      <c r="E36" s="25">
        <v>3335910615</v>
      </c>
    </row>
    <row r="37" spans="1:5" ht="18" x14ac:dyDescent="0.25">
      <c r="A37" s="38" t="str">
        <f>VLOOKUP(B37,'[1]LISTADO ATM'!$A$2:$C$822,3,0)</f>
        <v>DISTRITO NACIONAL</v>
      </c>
      <c r="B37" s="22">
        <v>957</v>
      </c>
      <c r="C37" s="25" t="str">
        <f>VLOOKUP(B37,'[1]LISTADO ATM'!$A$2:$B$822,2,0)</f>
        <v xml:space="preserve">ATM Oficina Venezuela </v>
      </c>
      <c r="D37" s="22" t="s">
        <v>18</v>
      </c>
      <c r="E37" s="25">
        <v>3335910619</v>
      </c>
    </row>
    <row r="38" spans="1:5" ht="18.75" thickBot="1" x14ac:dyDescent="0.3">
      <c r="A38" s="26" t="s">
        <v>11</v>
      </c>
      <c r="B38" s="32">
        <f>COUNT(B30:B37)</f>
        <v>8</v>
      </c>
      <c r="C38" s="14"/>
      <c r="D38" s="14"/>
      <c r="E38" s="14"/>
    </row>
    <row r="39" spans="1:5" ht="15.75" thickBot="1" x14ac:dyDescent="0.3">
      <c r="B39" s="5"/>
      <c r="E39" s="5"/>
    </row>
    <row r="40" spans="1:5" ht="18" x14ac:dyDescent="0.25">
      <c r="A40" s="54" t="s">
        <v>13</v>
      </c>
      <c r="B40" s="55"/>
      <c r="C40" s="55"/>
      <c r="D40" s="55"/>
      <c r="E40" s="56"/>
    </row>
    <row r="41" spans="1:5" ht="18" x14ac:dyDescent="0.25">
      <c r="A41" s="2" t="s">
        <v>5</v>
      </c>
      <c r="B41" s="2" t="s">
        <v>6</v>
      </c>
      <c r="C41" s="4" t="s">
        <v>7</v>
      </c>
      <c r="D41" s="18" t="s">
        <v>8</v>
      </c>
      <c r="E41" s="18" t="s">
        <v>9</v>
      </c>
    </row>
    <row r="42" spans="1:5" ht="18" x14ac:dyDescent="0.25">
      <c r="A42" s="19" t="str">
        <f>VLOOKUP(B42,'[1]LISTADO ATM'!$A$2:$C$822,3,0)</f>
        <v>NORTE</v>
      </c>
      <c r="B42" s="22">
        <v>171</v>
      </c>
      <c r="C42" s="25" t="str">
        <f>VLOOKUP(B42,'[1]LISTADO ATM'!$A$2:$B$822,2,0)</f>
        <v xml:space="preserve">ATM Oficina Moca </v>
      </c>
      <c r="D42" s="37" t="s">
        <v>25</v>
      </c>
      <c r="E42" s="25">
        <v>3335910234</v>
      </c>
    </row>
    <row r="43" spans="1:5" ht="18" x14ac:dyDescent="0.25">
      <c r="A43" s="19" t="str">
        <f>VLOOKUP(B43,'[1]LISTADO ATM'!$A$2:$C$822,3,0)</f>
        <v>ESTE</v>
      </c>
      <c r="B43" s="22">
        <v>608</v>
      </c>
      <c r="C43" s="25" t="str">
        <f>VLOOKUP(B43,'[1]LISTADO ATM'!$A$2:$B$822,2,0)</f>
        <v xml:space="preserve">ATM Oficina Jumbo (San Pedro) </v>
      </c>
      <c r="D43" s="37" t="s">
        <v>25</v>
      </c>
      <c r="E43" s="25">
        <v>3335910019</v>
      </c>
    </row>
    <row r="44" spans="1:5" ht="18" x14ac:dyDescent="0.25">
      <c r="A44" s="19" t="str">
        <f>VLOOKUP(B44,'[1]LISTADO ATM'!$A$2:$C$822,3,0)</f>
        <v>NORTE</v>
      </c>
      <c r="B44" s="22">
        <v>990</v>
      </c>
      <c r="C44" s="25" t="str">
        <f>VLOOKUP(B44,'[1]LISTADO ATM'!$A$2:$B$822,2,0)</f>
        <v xml:space="preserve">ATM Autoservicio Bonao II </v>
      </c>
      <c r="D44" s="37" t="s">
        <v>25</v>
      </c>
      <c r="E44" s="22">
        <v>3335910617</v>
      </c>
    </row>
    <row r="45" spans="1:5" ht="18" x14ac:dyDescent="0.25">
      <c r="A45" s="19" t="str">
        <f>VLOOKUP(B45,'[1]LISTADO ATM'!$A$2:$C$822,3,0)</f>
        <v>NORTE</v>
      </c>
      <c r="B45" s="22">
        <v>538</v>
      </c>
      <c r="C45" s="25" t="str">
        <f>VLOOKUP(B45,'[1]LISTADO ATM'!$A$2:$B$822,2,0)</f>
        <v>ATM  Autoservicio San Fco. Macorís</v>
      </c>
      <c r="D45" s="37" t="s">
        <v>25</v>
      </c>
      <c r="E45" s="22">
        <v>3335910628</v>
      </c>
    </row>
    <row r="46" spans="1:5" ht="18" x14ac:dyDescent="0.25">
      <c r="A46" s="19" t="str">
        <f>VLOOKUP(B46,'[1]LISTADO ATM'!$A$2:$C$822,3,0)</f>
        <v>NORTE</v>
      </c>
      <c r="B46" s="22">
        <v>599</v>
      </c>
      <c r="C46" s="25" t="str">
        <f>VLOOKUP(B46,'[1]LISTADO ATM'!$A$2:$B$822,2,0)</f>
        <v xml:space="preserve">ATM Oficina Plaza Internacional (Santiago) </v>
      </c>
      <c r="D46" s="37" t="s">
        <v>25</v>
      </c>
      <c r="E46" s="22">
        <v>3335910630</v>
      </c>
    </row>
    <row r="47" spans="1:5" ht="18" x14ac:dyDescent="0.25">
      <c r="A47" s="19" t="str">
        <f>VLOOKUP(B47,'[1]LISTADO ATM'!$A$2:$C$822,3,0)</f>
        <v>NORTE</v>
      </c>
      <c r="B47" s="22">
        <v>431</v>
      </c>
      <c r="C47" s="25" t="str">
        <f>VLOOKUP(B47,'[1]LISTADO ATM'!$A$2:$B$822,2,0)</f>
        <v xml:space="preserve">ATM Autoservicio Sol (Santiago) </v>
      </c>
      <c r="D47" s="37" t="s">
        <v>25</v>
      </c>
      <c r="E47" s="22">
        <v>3335910633</v>
      </c>
    </row>
    <row r="48" spans="1:5" ht="18" x14ac:dyDescent="0.25">
      <c r="A48" s="19" t="str">
        <f>VLOOKUP(B48,'[1]LISTADO ATM'!$A$2:$C$822,3,0)</f>
        <v>DISTRITO NACIONAL</v>
      </c>
      <c r="B48" s="22">
        <v>701</v>
      </c>
      <c r="C48" s="25" t="str">
        <f>VLOOKUP(B48,'[1]LISTADO ATM'!$A$2:$B$822,2,0)</f>
        <v>ATM Autoservicio Los Alcarrizos</v>
      </c>
      <c r="D48" s="37" t="s">
        <v>21</v>
      </c>
      <c r="E48" s="25">
        <v>3335910173</v>
      </c>
    </row>
    <row r="49" spans="1:5" ht="18" x14ac:dyDescent="0.25">
      <c r="A49" s="19" t="str">
        <f>VLOOKUP(B49,'[1]LISTADO ATM'!$A$2:$C$822,3,0)</f>
        <v>DISTRITO NACIONAL</v>
      </c>
      <c r="B49" s="22">
        <v>113</v>
      </c>
      <c r="C49" s="25" t="str">
        <f>VLOOKUP(B49,'[1]LISTADO ATM'!$A$2:$B$822,2,0)</f>
        <v xml:space="preserve">ATM Autoservicio Atalaya del Mar </v>
      </c>
      <c r="D49" s="37" t="s">
        <v>21</v>
      </c>
      <c r="E49" s="25">
        <v>3335909007</v>
      </c>
    </row>
    <row r="50" spans="1:5" ht="18" x14ac:dyDescent="0.25">
      <c r="A50" s="19" t="str">
        <f>VLOOKUP(B50,'[1]LISTADO ATM'!$A$2:$C$822,3,0)</f>
        <v>ESTE</v>
      </c>
      <c r="B50" s="22">
        <v>843</v>
      </c>
      <c r="C50" s="25" t="str">
        <f>VLOOKUP(B50,'[1]LISTADO ATM'!$A$2:$B$822,2,0)</f>
        <v xml:space="preserve">ATM Oficina Romana Centro </v>
      </c>
      <c r="D50" s="37" t="s">
        <v>21</v>
      </c>
      <c r="E50" s="22">
        <v>3335910278</v>
      </c>
    </row>
    <row r="51" spans="1:5" ht="18" x14ac:dyDescent="0.25">
      <c r="A51" s="19" t="str">
        <f>VLOOKUP(B51,'[1]LISTADO ATM'!$A$2:$C$822,3,0)</f>
        <v>DISTRITO NACIONAL</v>
      </c>
      <c r="B51" s="22">
        <v>686</v>
      </c>
      <c r="C51" s="25" t="str">
        <f>VLOOKUP(B51,'[1]LISTADO ATM'!$A$2:$B$822,2,0)</f>
        <v>ATM Autoservicio Oficina Máximo Gómez</v>
      </c>
      <c r="D51" s="37" t="s">
        <v>21</v>
      </c>
      <c r="E51" s="22">
        <v>3335910625</v>
      </c>
    </row>
    <row r="52" spans="1:5" ht="18.75" thickBot="1" x14ac:dyDescent="0.3">
      <c r="A52" s="3" t="s">
        <v>11</v>
      </c>
      <c r="B52" s="32">
        <f>COUNT(B42:B51)</f>
        <v>10</v>
      </c>
      <c r="C52" s="14"/>
      <c r="D52" s="17"/>
      <c r="E52" s="17"/>
    </row>
    <row r="53" spans="1:5" ht="15.75" thickBot="1" x14ac:dyDescent="0.3">
      <c r="B53" s="5"/>
      <c r="E53" s="5"/>
    </row>
    <row r="54" spans="1:5" ht="18.75" thickBot="1" x14ac:dyDescent="0.3">
      <c r="A54" s="57" t="s">
        <v>12</v>
      </c>
      <c r="B54" s="58"/>
      <c r="C54" t="s">
        <v>17</v>
      </c>
      <c r="D54" s="5"/>
      <c r="E54" s="5"/>
    </row>
    <row r="55" spans="1:5" ht="18.75" thickBot="1" x14ac:dyDescent="0.3">
      <c r="A55" s="62">
        <f>+B26+B38+B52</f>
        <v>25</v>
      </c>
      <c r="B55" s="63"/>
    </row>
    <row r="56" spans="1:5" ht="15.75" thickBot="1" x14ac:dyDescent="0.3">
      <c r="B56" s="5"/>
      <c r="E56" s="5"/>
    </row>
    <row r="57" spans="1:5" ht="18.75" thickBot="1" x14ac:dyDescent="0.3">
      <c r="A57" s="51" t="s">
        <v>15</v>
      </c>
      <c r="B57" s="52"/>
      <c r="C57" s="52"/>
      <c r="D57" s="52"/>
      <c r="E57" s="53"/>
    </row>
    <row r="58" spans="1:5" ht="18" x14ac:dyDescent="0.25">
      <c r="A58" s="6" t="s">
        <v>5</v>
      </c>
      <c r="B58" s="6" t="s">
        <v>6</v>
      </c>
      <c r="C58" s="4" t="s">
        <v>7</v>
      </c>
      <c r="D58" s="64" t="s">
        <v>8</v>
      </c>
      <c r="E58" s="65"/>
    </row>
    <row r="59" spans="1:5" ht="18" x14ac:dyDescent="0.25">
      <c r="A59" s="33" t="str">
        <f>VLOOKUP(B59,'[1]LISTADO ATM'!$A$2:$C$822,3,0)</f>
        <v>DISTRITO NACIONAL</v>
      </c>
      <c r="B59" s="22">
        <v>578</v>
      </c>
      <c r="C59" s="22" t="str">
        <f>VLOOKUP(B59,'[1]LISTADO ATM'!$A$2:$B$822,2,0)</f>
        <v xml:space="preserve">ATM Procuraduría General de la República </v>
      </c>
      <c r="D59" s="59" t="s">
        <v>22</v>
      </c>
      <c r="E59" s="60"/>
    </row>
    <row r="60" spans="1:5" ht="18" x14ac:dyDescent="0.25">
      <c r="A60" s="33" t="str">
        <f>VLOOKUP(B60,'[1]LISTADO ATM'!$A$2:$C$822,3,0)</f>
        <v>SUR</v>
      </c>
      <c r="B60" s="22">
        <v>873</v>
      </c>
      <c r="C60" s="22" t="str">
        <f>VLOOKUP(B60,'[1]LISTADO ATM'!$A$2:$B$822,2,0)</f>
        <v xml:space="preserve">ATM Centro de Caja San Cristóbal II </v>
      </c>
      <c r="D60" s="59" t="s">
        <v>23</v>
      </c>
      <c r="E60" s="60"/>
    </row>
    <row r="61" spans="1:5" ht="18" x14ac:dyDescent="0.25">
      <c r="A61" s="33" t="str">
        <f>VLOOKUP(B61,'[1]LISTADO ATM'!$A$2:$C$822,3,0)</f>
        <v>DISTRITO NACIONAL</v>
      </c>
      <c r="B61" s="22">
        <v>557</v>
      </c>
      <c r="C61" s="22" t="str">
        <f>VLOOKUP(B61,'[1]LISTADO ATM'!$A$2:$B$822,2,0)</f>
        <v xml:space="preserve">ATM Multicentro La Sirena Ave. Mella </v>
      </c>
      <c r="D61" s="59" t="s">
        <v>23</v>
      </c>
      <c r="E61" s="60"/>
    </row>
    <row r="62" spans="1:5" ht="18" x14ac:dyDescent="0.25">
      <c r="A62" s="33" t="str">
        <f>VLOOKUP(B62,'[1]LISTADO ATM'!$A$2:$C$822,3,0)</f>
        <v>DISTRITO NACIONAL</v>
      </c>
      <c r="B62" s="22">
        <v>678</v>
      </c>
      <c r="C62" s="22" t="str">
        <f>VLOOKUP(B62,'[1]LISTADO ATM'!$A$2:$B$822,2,0)</f>
        <v>ATM Eco Petroleo San Isidro</v>
      </c>
      <c r="D62" s="59" t="s">
        <v>22</v>
      </c>
      <c r="E62" s="60"/>
    </row>
    <row r="63" spans="1:5" ht="18" x14ac:dyDescent="0.25">
      <c r="A63" s="33" t="str">
        <f>VLOOKUP(B63,'[1]LISTADO ATM'!$A$2:$C$822,3,0)</f>
        <v>ESTE</v>
      </c>
      <c r="B63" s="22">
        <v>399</v>
      </c>
      <c r="C63" s="22" t="str">
        <f>VLOOKUP(B63,'[1]LISTADO ATM'!$A$2:$B$822,2,0)</f>
        <v xml:space="preserve">ATM Oficina La Romana II </v>
      </c>
      <c r="D63" s="59" t="s">
        <v>22</v>
      </c>
      <c r="E63" s="60"/>
    </row>
    <row r="64" spans="1:5" ht="18" x14ac:dyDescent="0.25">
      <c r="A64" s="33" t="str">
        <f>VLOOKUP(B64,'[1]LISTADO ATM'!$A$2:$C$822,3,0)</f>
        <v>ESTE</v>
      </c>
      <c r="B64" s="22">
        <v>843</v>
      </c>
      <c r="C64" s="22" t="str">
        <f>VLOOKUP(B64,'[1]LISTADO ATM'!$A$2:$B$822,2,0)</f>
        <v xml:space="preserve">ATM Oficina Romana Centro </v>
      </c>
      <c r="D64" s="59" t="s">
        <v>22</v>
      </c>
      <c r="E64" s="60"/>
    </row>
    <row r="65" spans="1:5" ht="18" x14ac:dyDescent="0.25">
      <c r="A65" s="22" t="str">
        <f>VLOOKUP(B65,'[1]LISTADO ATM'!$A$2:$C$822,3,0)</f>
        <v>NORTE</v>
      </c>
      <c r="B65" s="22">
        <v>910</v>
      </c>
      <c r="C65" s="22" t="str">
        <f>VLOOKUP(B65,'[1]LISTADO ATM'!$A$2:$B$822,2,0)</f>
        <v xml:space="preserve">ATM Oficina El Sol II (Santiago) </v>
      </c>
      <c r="D65" s="59" t="s">
        <v>22</v>
      </c>
      <c r="E65" s="60"/>
    </row>
    <row r="66" spans="1:5" ht="18" x14ac:dyDescent="0.25">
      <c r="A66" s="22" t="str">
        <f>VLOOKUP(B66,'[1]LISTADO ATM'!$A$2:$C$822,3,0)</f>
        <v>DISTRITO NACIONAL</v>
      </c>
      <c r="B66" s="22">
        <v>314</v>
      </c>
      <c r="C66" s="22" t="str">
        <f>VLOOKUP(B66,'[1]LISTADO ATM'!$A$2:$B$822,2,0)</f>
        <v xml:space="preserve">ATM UNP Cambita Garabito (San Cristóbal) </v>
      </c>
      <c r="D66" s="59" t="s">
        <v>22</v>
      </c>
      <c r="E66" s="60"/>
    </row>
    <row r="67" spans="1:5" ht="18" x14ac:dyDescent="0.25">
      <c r="A67" s="22" t="str">
        <f>VLOOKUP(B67,'[1]LISTADO ATM'!$A$2:$C$822,3,0)</f>
        <v>DISTRITO NACIONAL</v>
      </c>
      <c r="B67" s="22">
        <v>239</v>
      </c>
      <c r="C67" s="22" t="str">
        <f>VLOOKUP(B67,'[1]LISTADO ATM'!$A$2:$B$822,2,0)</f>
        <v xml:space="preserve">ATM Autobanco Charles de Gaulle </v>
      </c>
      <c r="D67" s="61" t="s">
        <v>23</v>
      </c>
      <c r="E67" s="61"/>
    </row>
    <row r="68" spans="1:5" ht="18" x14ac:dyDescent="0.25">
      <c r="A68" s="22" t="str">
        <f>VLOOKUP(B68,'[1]LISTADO ATM'!$A$2:$C$822,3,0)</f>
        <v>NORTE</v>
      </c>
      <c r="B68" s="22">
        <v>157</v>
      </c>
      <c r="C68" s="22" t="str">
        <f>VLOOKUP(B68,'[1]LISTADO ATM'!$A$2:$B$822,2,0)</f>
        <v xml:space="preserve">ATM Oficina Samaná </v>
      </c>
      <c r="D68" s="59" t="s">
        <v>22</v>
      </c>
      <c r="E68" s="60"/>
    </row>
    <row r="69" spans="1:5" ht="18.75" thickBot="1" x14ac:dyDescent="0.3">
      <c r="A69" s="26" t="s">
        <v>11</v>
      </c>
      <c r="B69" s="32">
        <f>COUNT(B59:B68)</f>
        <v>10</v>
      </c>
      <c r="C69" s="23"/>
      <c r="D69" s="23"/>
      <c r="E69" s="24"/>
    </row>
  </sheetData>
  <mergeCells count="23">
    <mergeCell ref="D68:E68"/>
    <mergeCell ref="D65:E65"/>
    <mergeCell ref="D66:E66"/>
    <mergeCell ref="D67:E67"/>
    <mergeCell ref="A55:B55"/>
    <mergeCell ref="A57:E57"/>
    <mergeCell ref="D58:E58"/>
    <mergeCell ref="D64:E64"/>
    <mergeCell ref="D63:E63"/>
    <mergeCell ref="D59:E59"/>
    <mergeCell ref="D60:E60"/>
    <mergeCell ref="D62:E62"/>
    <mergeCell ref="D61:E61"/>
    <mergeCell ref="C15:E15"/>
    <mergeCell ref="A17:E17"/>
    <mergeCell ref="A28:E28"/>
    <mergeCell ref="A40:E40"/>
    <mergeCell ref="A54:B54"/>
    <mergeCell ref="A1:E1"/>
    <mergeCell ref="A2:E2"/>
    <mergeCell ref="A7:E7"/>
    <mergeCell ref="C10:E10"/>
    <mergeCell ref="A12:E12"/>
  </mergeCells>
  <phoneticPr fontId="11" type="noConversion"/>
  <conditionalFormatting sqref="B1:B1048576">
    <cfRule type="duplicateValues" dxfId="2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87"/>
  <sheetViews>
    <sheetView workbookViewId="0">
      <selection activeCell="F2" sqref="F2"/>
    </sheetView>
  </sheetViews>
  <sheetFormatPr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171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171 836 608 990 538 599 431                                                       </v>
      </c>
    </row>
    <row r="3" spans="2:6" ht="18.75" thickBot="1" x14ac:dyDescent="0.3">
      <c r="B3" s="22">
        <v>836</v>
      </c>
      <c r="C3" s="29" t="s">
        <v>17</v>
      </c>
    </row>
    <row r="4" spans="2:6" ht="18.75" thickBot="1" x14ac:dyDescent="0.3">
      <c r="B4" s="22">
        <v>608</v>
      </c>
      <c r="C4" s="29" t="s">
        <v>17</v>
      </c>
    </row>
    <row r="5" spans="2:6" ht="18.75" thickBot="1" x14ac:dyDescent="0.3">
      <c r="B5" s="22">
        <v>990</v>
      </c>
      <c r="C5" s="29" t="s">
        <v>17</v>
      </c>
    </row>
    <row r="6" spans="2:6" ht="18.75" thickBot="1" x14ac:dyDescent="0.3">
      <c r="B6" s="22">
        <v>538</v>
      </c>
      <c r="C6" s="29" t="s">
        <v>17</v>
      </c>
    </row>
    <row r="7" spans="2:6" ht="18.75" thickBot="1" x14ac:dyDescent="0.3">
      <c r="B7" s="22">
        <v>599</v>
      </c>
      <c r="C7" s="29" t="s">
        <v>17</v>
      </c>
    </row>
    <row r="8" spans="2:6" ht="18.75" thickBot="1" x14ac:dyDescent="0.3">
      <c r="B8" s="22">
        <v>431</v>
      </c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34"/>
      <c r="C31" s="29" t="s">
        <v>17</v>
      </c>
    </row>
    <row r="32" spans="2:3" ht="18.75" thickBot="1" x14ac:dyDescent="0.3">
      <c r="B32" s="34"/>
      <c r="C32" s="29" t="s">
        <v>17</v>
      </c>
    </row>
    <row r="33" spans="2:3" ht="18.75" thickBot="1" x14ac:dyDescent="0.3">
      <c r="B33" s="34"/>
      <c r="C33" s="29" t="s">
        <v>17</v>
      </c>
    </row>
    <row r="34" spans="2:3" ht="18.75" thickBot="1" x14ac:dyDescent="0.3">
      <c r="B34" s="34"/>
      <c r="C34" s="29" t="s">
        <v>17</v>
      </c>
    </row>
    <row r="35" spans="2:3" ht="18.75" thickBot="1" x14ac:dyDescent="0.3">
      <c r="B35" s="34"/>
      <c r="C35" s="29" t="s">
        <v>17</v>
      </c>
    </row>
    <row r="36" spans="2:3" ht="18.75" thickBot="1" x14ac:dyDescent="0.3">
      <c r="B36" s="34"/>
      <c r="C36" s="29" t="s">
        <v>17</v>
      </c>
    </row>
    <row r="37" spans="2:3" ht="18.75" thickBot="1" x14ac:dyDescent="0.3">
      <c r="B37" s="34"/>
      <c r="C37" s="29" t="s">
        <v>17</v>
      </c>
    </row>
    <row r="38" spans="2:3" ht="18.75" thickBot="1" x14ac:dyDescent="0.3">
      <c r="B38" s="34"/>
      <c r="C38" s="29" t="s">
        <v>17</v>
      </c>
    </row>
    <row r="39" spans="2:3" ht="18.75" thickBot="1" x14ac:dyDescent="0.3">
      <c r="B39" s="34"/>
      <c r="C39" s="29" t="s">
        <v>17</v>
      </c>
    </row>
    <row r="40" spans="2:3" ht="18.75" thickBot="1" x14ac:dyDescent="0.3">
      <c r="B40" s="34"/>
      <c r="C40" s="29" t="s">
        <v>17</v>
      </c>
    </row>
    <row r="41" spans="2:3" ht="18.75" thickBot="1" x14ac:dyDescent="0.3">
      <c r="B41" s="34"/>
      <c r="C41" s="29" t="s">
        <v>17</v>
      </c>
    </row>
    <row r="42" spans="2:3" ht="18.75" thickBot="1" x14ac:dyDescent="0.3">
      <c r="B42" s="34"/>
      <c r="C42" s="29" t="s">
        <v>17</v>
      </c>
    </row>
    <row r="43" spans="2:3" ht="18.75" thickBot="1" x14ac:dyDescent="0.3">
      <c r="B43" s="34"/>
      <c r="C43" s="29" t="s">
        <v>17</v>
      </c>
    </row>
    <row r="44" spans="2:3" ht="18.75" thickBot="1" x14ac:dyDescent="0.3">
      <c r="B44" s="34"/>
      <c r="C44" s="29" t="s">
        <v>17</v>
      </c>
    </row>
    <row r="45" spans="2:3" ht="18.75" thickBot="1" x14ac:dyDescent="0.3">
      <c r="B45" s="34"/>
      <c r="C45" s="29" t="s">
        <v>17</v>
      </c>
    </row>
    <row r="46" spans="2:3" ht="18.75" thickBot="1" x14ac:dyDescent="0.3">
      <c r="B46" s="34"/>
      <c r="C46" s="29" t="s">
        <v>17</v>
      </c>
    </row>
    <row r="47" spans="2:3" ht="18.75" thickBot="1" x14ac:dyDescent="0.3">
      <c r="B47" s="34"/>
      <c r="C47" s="29" t="s">
        <v>17</v>
      </c>
    </row>
    <row r="48" spans="2:3" ht="18.75" thickBot="1" x14ac:dyDescent="0.3">
      <c r="B48" s="34"/>
      <c r="C48" s="29" t="s">
        <v>17</v>
      </c>
    </row>
    <row r="49" spans="2:3" ht="18.75" thickBot="1" x14ac:dyDescent="0.3">
      <c r="B49" s="34"/>
      <c r="C49" s="29" t="s">
        <v>17</v>
      </c>
    </row>
    <row r="50" spans="2:3" ht="18.75" thickBot="1" x14ac:dyDescent="0.3">
      <c r="B50" s="34"/>
      <c r="C50" s="29" t="s">
        <v>17</v>
      </c>
    </row>
    <row r="51" spans="2:3" ht="18.75" thickBot="1" x14ac:dyDescent="0.3">
      <c r="B51" s="34"/>
      <c r="C51" s="29" t="s">
        <v>17</v>
      </c>
    </row>
    <row r="52" spans="2:3" ht="18.75" thickBot="1" x14ac:dyDescent="0.3">
      <c r="B52" s="34"/>
      <c r="C52" s="29" t="s">
        <v>17</v>
      </c>
    </row>
    <row r="53" spans="2:3" ht="18.75" thickBot="1" x14ac:dyDescent="0.3">
      <c r="B53" s="34"/>
      <c r="C53" s="29" t="s">
        <v>17</v>
      </c>
    </row>
    <row r="54" spans="2:3" ht="18.75" thickBot="1" x14ac:dyDescent="0.3">
      <c r="B54" s="34"/>
      <c r="C54" s="29" t="s">
        <v>17</v>
      </c>
    </row>
    <row r="55" spans="2:3" ht="18.75" thickBot="1" x14ac:dyDescent="0.3">
      <c r="B55" s="34"/>
      <c r="C55" s="29" t="s">
        <v>17</v>
      </c>
    </row>
    <row r="56" spans="2:3" ht="18.75" thickBot="1" x14ac:dyDescent="0.3">
      <c r="B56" s="34"/>
      <c r="C56" s="29" t="s">
        <v>17</v>
      </c>
    </row>
    <row r="57" spans="2:3" ht="18.75" thickBot="1" x14ac:dyDescent="0.3">
      <c r="B57" s="34"/>
      <c r="C57" s="29" t="s">
        <v>17</v>
      </c>
    </row>
    <row r="58" spans="2:3" ht="18.75" thickBot="1" x14ac:dyDescent="0.3">
      <c r="B58" s="34"/>
      <c r="C58" s="29" t="s">
        <v>17</v>
      </c>
    </row>
    <row r="59" spans="2:3" ht="18.75" thickBot="1" x14ac:dyDescent="0.3">
      <c r="B59" s="34"/>
      <c r="C59" s="29" t="s">
        <v>17</v>
      </c>
    </row>
    <row r="60" spans="2:3" ht="18.75" thickBot="1" x14ac:dyDescent="0.3">
      <c r="B60" s="34"/>
      <c r="C60" s="29" t="s">
        <v>17</v>
      </c>
    </row>
    <row r="61" spans="2:3" ht="18.75" thickBot="1" x14ac:dyDescent="0.3">
      <c r="B61" s="34"/>
      <c r="C61" s="29" t="s">
        <v>17</v>
      </c>
    </row>
    <row r="62" spans="2:3" ht="18.75" thickBot="1" x14ac:dyDescent="0.3">
      <c r="B62" s="34"/>
      <c r="C62" s="29" t="s">
        <v>17</v>
      </c>
    </row>
    <row r="63" spans="2:3" ht="18.75" thickBot="1" x14ac:dyDescent="0.3">
      <c r="B63" s="34"/>
      <c r="C63" s="29" t="s">
        <v>17</v>
      </c>
    </row>
    <row r="64" spans="2:3" ht="18.75" thickBot="1" x14ac:dyDescent="0.3">
      <c r="B64" s="34"/>
      <c r="C64" s="29" t="s">
        <v>17</v>
      </c>
    </row>
    <row r="65" spans="2:3" ht="18.75" thickBot="1" x14ac:dyDescent="0.3">
      <c r="B65" s="34"/>
      <c r="C65" s="29" t="s">
        <v>17</v>
      </c>
    </row>
    <row r="66" spans="2:3" ht="18.75" thickBot="1" x14ac:dyDescent="0.3">
      <c r="B66" s="34"/>
      <c r="C66" s="29" t="s">
        <v>17</v>
      </c>
    </row>
    <row r="67" spans="2:3" ht="18.75" thickBot="1" x14ac:dyDescent="0.3">
      <c r="B67" s="34"/>
      <c r="C67" s="29" t="s">
        <v>17</v>
      </c>
    </row>
    <row r="68" spans="2:3" ht="18.75" thickBot="1" x14ac:dyDescent="0.3">
      <c r="B68" s="35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13" priority="9"/>
  </conditionalFormatting>
  <conditionalFormatting sqref="B31:B68">
    <cfRule type="duplicateValues" dxfId="12" priority="7"/>
  </conditionalFormatting>
  <conditionalFormatting sqref="B26:B30">
    <cfRule type="duplicateValues" dxfId="11" priority="3"/>
  </conditionalFormatting>
  <conditionalFormatting sqref="B14:B25">
    <cfRule type="duplicateValues" dxfId="10" priority="2"/>
  </conditionalFormatting>
  <conditionalFormatting sqref="B2:B13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2021-06-06T09:23:43Z</dcterms:modified>
</cp:coreProperties>
</file>