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07\"/>
    </mc:Choice>
  </mc:AlternateContent>
  <bookViews>
    <workbookView xWindow="0" yWindow="0" windowWidth="15270" windowHeight="4575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Efectivo!$A$77:$E$77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1" l="1"/>
  <c r="B52" i="1"/>
  <c r="B65" i="1"/>
  <c r="B74" i="1"/>
  <c r="B82" i="1"/>
  <c r="B98" i="1"/>
  <c r="A64" i="1"/>
  <c r="C64" i="1"/>
  <c r="A81" i="1"/>
  <c r="C81" i="1"/>
  <c r="A97" i="1"/>
  <c r="A93" i="1"/>
  <c r="A94" i="1"/>
  <c r="A95" i="1"/>
  <c r="A96" i="1"/>
  <c r="C93" i="1"/>
  <c r="C94" i="1"/>
  <c r="C95" i="1"/>
  <c r="C96" i="1"/>
  <c r="C97" i="1"/>
  <c r="A62" i="1"/>
  <c r="A63" i="1"/>
  <c r="C61" i="1"/>
  <c r="C62" i="1"/>
  <c r="C63" i="1"/>
  <c r="A72" i="1"/>
  <c r="A73" i="1"/>
  <c r="C72" i="1"/>
  <c r="C73" i="1"/>
  <c r="A28" i="1" l="1"/>
  <c r="C28" i="1"/>
  <c r="A29" i="1"/>
  <c r="C29" i="1"/>
  <c r="A30" i="1"/>
  <c r="C30" i="1"/>
  <c r="A31" i="1"/>
  <c r="C31" i="1"/>
  <c r="A32" i="1"/>
  <c r="C32" i="1"/>
  <c r="A33" i="1"/>
  <c r="C33" i="1"/>
  <c r="A22" i="1"/>
  <c r="C22" i="1"/>
  <c r="A23" i="1"/>
  <c r="C23" i="1"/>
  <c r="A24" i="1"/>
  <c r="C24" i="1"/>
  <c r="A25" i="1"/>
  <c r="C25" i="1"/>
  <c r="A26" i="1"/>
  <c r="C26" i="1"/>
  <c r="A27" i="1"/>
  <c r="C27" i="1"/>
  <c r="A92" i="1"/>
  <c r="C92" i="1"/>
  <c r="A91" i="1"/>
  <c r="C91" i="1"/>
  <c r="A80" i="1"/>
  <c r="C80" i="1"/>
  <c r="C79" i="1"/>
  <c r="A79" i="1"/>
  <c r="A36" i="1"/>
  <c r="C36" i="1"/>
  <c r="C71" i="1"/>
  <c r="A71" i="1"/>
  <c r="A60" i="1"/>
  <c r="C60" i="1"/>
  <c r="A35" i="1"/>
  <c r="C35" i="1"/>
  <c r="A34" i="1"/>
  <c r="C34" i="1"/>
  <c r="A6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C59" i="1" l="1"/>
  <c r="A59" i="1"/>
  <c r="C90" i="1" l="1"/>
  <c r="A90" i="1"/>
  <c r="C89" i="1"/>
  <c r="A89" i="1"/>
  <c r="A50" i="1" l="1"/>
  <c r="C50" i="1"/>
  <c r="A70" i="1"/>
  <c r="C70" i="1"/>
  <c r="A9" i="1" l="1"/>
  <c r="C9" i="1"/>
  <c r="A78" i="1"/>
  <c r="C78" i="1"/>
  <c r="A51" i="1" l="1"/>
  <c r="C51" i="1" l="1"/>
  <c r="C69" i="1" l="1"/>
  <c r="A69" i="1"/>
  <c r="A37" i="1" l="1"/>
  <c r="C37" i="1"/>
  <c r="A57" i="1"/>
  <c r="C57" i="1"/>
  <c r="A58" i="1"/>
  <c r="C58" i="1"/>
  <c r="C56" i="1" l="1"/>
  <c r="A56" i="1"/>
  <c r="A85" i="1" l="1"/>
  <c r="F2" i="3" l="1"/>
</calcChain>
</file>

<file path=xl/sharedStrings.xml><?xml version="1.0" encoding="utf-8"?>
<sst xmlns="http://schemas.openxmlformats.org/spreadsheetml/2006/main" count="1012" uniqueCount="39">
  <si>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</si>
  <si>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</si>
  <si>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</si>
  <si>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</si>
  <si>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</si>
  <si>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</si>
  <si>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</si>
  <si>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</si>
  <si>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</si>
  <si>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</si>
  <si>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</si>
  <si>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</si>
  <si>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</si>
  <si>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</si>
  <si>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</si>
  <si>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</si>
  <si>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</si>
  <si>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</si>
  <si>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</si>
  <si>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</si>
  <si>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</si>
  <si>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</si>
  <si>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2 Gavetas Vacías + 1 Fallando</t>
  </si>
  <si>
    <t>Abastecido</t>
  </si>
  <si>
    <t>GAVETA DE DEPOSITO LLENA</t>
  </si>
  <si>
    <t>3335910696 </t>
  </si>
  <si>
    <t>3335910697 </t>
  </si>
  <si>
    <t>3335910702 </t>
  </si>
  <si>
    <t>3335910745 </t>
  </si>
  <si>
    <t>3335910782 </t>
  </si>
  <si>
    <t>3335911022 </t>
  </si>
  <si>
    <t>3335911051 </t>
  </si>
  <si>
    <t>3335911061 </t>
  </si>
  <si>
    <t>3335911206 </t>
  </si>
  <si>
    <t>3335911228 </t>
  </si>
  <si>
    <t>3335911405 </t>
  </si>
  <si>
    <t>3335911421 </t>
  </si>
  <si>
    <t>3335911986 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</si>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</sst>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10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8"/>
      <tableStyleElement type="headerRow" dxfId="167"/>
      <tableStyleElement type="totalRow" dxfId="166"/>
      <tableStyleElement type="firstColumn" dxfId="165"/>
      <tableStyleElement type="lastColumn" dxfId="164"/>
      <tableStyleElement type="firstRowStripe" dxfId="163"/>
      <tableStyleElement type="firstColumnStripe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85" zoomScaleNormal="85" workbookViewId="0">
      <selection activeCell="B39" sqref="B39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44" t="s">
        <v>1</v>
      </c>
      <c r="B1" s="45"/>
      <c r="C1" s="45"/>
      <c r="D1" s="45"/>
      <c r="E1" s="46"/>
    </row>
    <row r="2" spans="1:5" ht="25.5" x14ac:dyDescent="0.25">
      <c r="A2" s="47" t="s">
        <v>0</v>
      </c>
      <c r="B2" s="48"/>
      <c r="C2" s="48"/>
      <c r="D2" s="48"/>
      <c r="E2" s="49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44354.25</v>
      </c>
      <c r="C4" s="1"/>
      <c r="D4" s="1"/>
      <c r="E4" s="11"/>
    </row>
    <row r="5" spans="1:5" ht="18.75" thickBot="1" x14ac:dyDescent="0.3">
      <c r="A5" s="7" t="s">
        <v>3</v>
      </c>
      <c r="B5" s="9">
        <v>44354.708333333336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str">
        <f>VLOOKUP(B9,'[1]LISTADO ATM'!$A$2:$C$822,3,0)</f>
        <v>NORTE</v>
      </c>
      <c r="B9" s="22">
        <v>157</v>
      </c>
      <c r="C9" s="25" t="str">
        <f>VLOOKUP(B9,'[1]LISTADO ATM'!$A$2:$B$822,2,0)</f>
        <v xml:space="preserve">ATM Oficina Samaná </v>
      </c>
      <c r="D9" s="35" t="s">
        <v>23</v>
      </c>
      <c r="E9" s="27" t="s">
        <v>29</v>
      </c>
    </row>
    <row r="10" spans="1:5" ht="18" x14ac:dyDescent="0.25">
      <c r="A10" s="19" t="str">
        <f>VLOOKUP(B10,'[1]LISTADO ATM'!$A$2:$C$822,3,0)</f>
        <v>DISTRITO NACIONAL</v>
      </c>
      <c r="B10" s="22">
        <v>31</v>
      </c>
      <c r="C10" s="25" t="str">
        <f>VLOOKUP(B10,'[1]LISTADO ATM'!$A$2:$B$822,2,0)</f>
        <v xml:space="preserve">ATM Oficina San Martín I </v>
      </c>
      <c r="D10" s="35" t="s">
        <v>23</v>
      </c>
      <c r="E10" s="27" t="s">
        <v>28</v>
      </c>
    </row>
    <row r="11" spans="1:5" ht="18" x14ac:dyDescent="0.25">
      <c r="A11" s="19" t="str">
        <f>VLOOKUP(B11,'[1]LISTADO ATM'!$A$2:$C$822,3,0)</f>
        <v>NORTE</v>
      </c>
      <c r="B11" s="22">
        <v>969</v>
      </c>
      <c r="C11" s="25" t="str">
        <f>VLOOKUP(B11,'[1]LISTADO ATM'!$A$2:$B$822,2,0)</f>
        <v xml:space="preserve">ATM Oficina El Sol I (Santiago) </v>
      </c>
      <c r="D11" s="35" t="s">
        <v>23</v>
      </c>
      <c r="E11" s="27" t="s">
        <v>27</v>
      </c>
    </row>
    <row r="12" spans="1:5" ht="18" x14ac:dyDescent="0.25">
      <c r="A12" s="19" t="str">
        <f>VLOOKUP(B12,'[1]LISTADO ATM'!$A$2:$C$822,3,0)</f>
        <v>SUR</v>
      </c>
      <c r="B12" s="22">
        <v>783</v>
      </c>
      <c r="C12" s="25" t="str">
        <f>VLOOKUP(B12,'[1]LISTADO ATM'!$A$2:$B$822,2,0)</f>
        <v xml:space="preserve">ATM Autobanco Alfa y Omega (Barahona) </v>
      </c>
      <c r="D12" s="35" t="s">
        <v>23</v>
      </c>
      <c r="E12" s="27">
        <v>3335910692</v>
      </c>
    </row>
    <row r="13" spans="1:5" ht="18" x14ac:dyDescent="0.25">
      <c r="A13" s="19" t="str">
        <f>VLOOKUP(B13,'[1]LISTADO ATM'!$A$2:$C$822,3,0)</f>
        <v>ESTE</v>
      </c>
      <c r="B13" s="22">
        <v>399</v>
      </c>
      <c r="C13" s="25" t="str">
        <f>VLOOKUP(B13,'[1]LISTADO ATM'!$A$2:$B$822,2,0)</f>
        <v xml:space="preserve">ATM Oficina La Romana II </v>
      </c>
      <c r="D13" s="35" t="s">
        <v>23</v>
      </c>
      <c r="E13" s="27">
        <v>3335910656</v>
      </c>
    </row>
    <row r="14" spans="1:5" ht="18" x14ac:dyDescent="0.25">
      <c r="A14" s="19" t="str">
        <f>VLOOKUP(B14,'[1]LISTADO ATM'!$A$2:$C$822,3,0)</f>
        <v>NORTE</v>
      </c>
      <c r="B14" s="22">
        <v>290</v>
      </c>
      <c r="C14" s="25" t="str">
        <f>VLOOKUP(B14,'[1]LISTADO ATM'!$A$2:$B$822,2,0)</f>
        <v xml:space="preserve">ATM Oficina San Francisco de Macorís </v>
      </c>
      <c r="D14" s="35" t="s">
        <v>23</v>
      </c>
      <c r="E14" s="27">
        <v>3335910705</v>
      </c>
    </row>
    <row r="15" spans="1:5" ht="18" x14ac:dyDescent="0.25">
      <c r="A15" s="19" t="str">
        <f>VLOOKUP(B15,'[1]LISTADO ATM'!$A$2:$C$822,3,0)</f>
        <v>NORTE</v>
      </c>
      <c r="B15" s="22">
        <v>910</v>
      </c>
      <c r="C15" s="25" t="str">
        <f>VLOOKUP(B15,'[1]LISTADO ATM'!$A$2:$B$822,2,0)</f>
        <v xml:space="preserve">ATM Oficina El Sol II (Santiago) </v>
      </c>
      <c r="D15" s="35" t="s">
        <v>23</v>
      </c>
      <c r="E15" s="27">
        <v>3335910689</v>
      </c>
    </row>
    <row r="16" spans="1:5" ht="18" x14ac:dyDescent="0.25">
      <c r="A16" s="19" t="str">
        <f>VLOOKUP(B16,'[1]LISTADO ATM'!$A$2:$C$822,3,0)</f>
        <v>DISTRITO NACIONAL</v>
      </c>
      <c r="B16" s="22">
        <v>957</v>
      </c>
      <c r="C16" s="25" t="str">
        <f>VLOOKUP(B16,'[1]LISTADO ATM'!$A$2:$B$822,2,0)</f>
        <v xml:space="preserve">ATM Oficina Venezuela </v>
      </c>
      <c r="D16" s="35" t="s">
        <v>23</v>
      </c>
      <c r="E16" s="27">
        <v>3335910619</v>
      </c>
    </row>
    <row r="17" spans="1:5" ht="18" x14ac:dyDescent="0.25">
      <c r="A17" s="19" t="str">
        <f>VLOOKUP(B17,'[1]LISTADO ATM'!$A$2:$C$822,3,0)</f>
        <v>DISTRITO NACIONAL</v>
      </c>
      <c r="B17" s="22">
        <v>911</v>
      </c>
      <c r="C17" s="25" t="str">
        <f>VLOOKUP(B17,'[1]LISTADO ATM'!$A$2:$B$822,2,0)</f>
        <v xml:space="preserve">ATM Oficina Venezuela II </v>
      </c>
      <c r="D17" s="35" t="s">
        <v>23</v>
      </c>
      <c r="E17" s="27">
        <v>3335910614</v>
      </c>
    </row>
    <row r="18" spans="1:5" ht="18" x14ac:dyDescent="0.25">
      <c r="A18" s="19" t="str">
        <f>VLOOKUP(B18,'[1]LISTADO ATM'!$A$2:$C$822,3,0)</f>
        <v>NORTE</v>
      </c>
      <c r="B18" s="22">
        <v>882</v>
      </c>
      <c r="C18" s="25" t="str">
        <f>VLOOKUP(B18,'[1]LISTADO ATM'!$A$2:$B$822,2,0)</f>
        <v xml:space="preserve">ATM Oficina Moca II </v>
      </c>
      <c r="D18" s="35" t="s">
        <v>23</v>
      </c>
      <c r="E18" s="27">
        <v>3335910613</v>
      </c>
    </row>
    <row r="19" spans="1:5" ht="18" x14ac:dyDescent="0.25">
      <c r="A19" s="19" t="str">
        <f>VLOOKUP(B19,'[1]LISTADO ATM'!$A$2:$C$822,3,0)</f>
        <v>DISTRITO NACIONAL</v>
      </c>
      <c r="B19" s="22">
        <v>590</v>
      </c>
      <c r="C19" s="25" t="str">
        <f>VLOOKUP(B19,'[1]LISTADO ATM'!$A$2:$B$822,2,0)</f>
        <v xml:space="preserve">ATM Olé Aut. Las Américas </v>
      </c>
      <c r="D19" s="35" t="s">
        <v>23</v>
      </c>
      <c r="E19" s="27">
        <v>3335910690</v>
      </c>
    </row>
    <row r="20" spans="1:5" ht="18" x14ac:dyDescent="0.25">
      <c r="A20" s="19" t="str">
        <f>VLOOKUP(B20,'[1]LISTADO ATM'!$A$2:$C$822,3,0)</f>
        <v>DISTRITO NACIONAL</v>
      </c>
      <c r="B20" s="22">
        <v>314</v>
      </c>
      <c r="C20" s="25" t="str">
        <f>VLOOKUP(B20,'[1]LISTADO ATM'!$A$2:$B$822,2,0)</f>
        <v xml:space="preserve">ATM UNP Cambita Garabito (San Cristóbal) </v>
      </c>
      <c r="D20" s="35" t="s">
        <v>23</v>
      </c>
      <c r="E20" s="27">
        <v>3335910659</v>
      </c>
    </row>
    <row r="21" spans="1:5" ht="18" x14ac:dyDescent="0.25">
      <c r="A21" s="19" t="str">
        <f>VLOOKUP(B21,'[1]LISTADO ATM'!$A$2:$C$822,3,0)</f>
        <v>ESTE</v>
      </c>
      <c r="B21" s="22">
        <v>842</v>
      </c>
      <c r="C21" s="25" t="str">
        <f>VLOOKUP(B21,'[1]LISTADO ATM'!$A$2:$B$822,2,0)</f>
        <v xml:space="preserve">ATM Plaza Orense II (La Romana) </v>
      </c>
      <c r="D21" s="35" t="s">
        <v>23</v>
      </c>
      <c r="E21" s="27">
        <v>3335910609</v>
      </c>
    </row>
    <row r="22" spans="1:5" ht="18" x14ac:dyDescent="0.25">
      <c r="A22" s="19" t="str">
        <f>VLOOKUP(B22,'[1]LISTADO ATM'!$A$2:$C$822,3,0)</f>
        <v>DISTRITO NACIONAL</v>
      </c>
      <c r="B22" s="22">
        <v>232</v>
      </c>
      <c r="C22" s="25" t="str">
        <f>VLOOKUP(B22,'[1]LISTADO ATM'!$A$2:$B$822,2,0)</f>
        <v xml:space="preserve">ATM S/M Nacional Charles de Gaulle </v>
      </c>
      <c r="D22" s="35" t="s">
        <v>23</v>
      </c>
      <c r="E22" s="27">
        <v>3335910598</v>
      </c>
    </row>
    <row r="23" spans="1:5" ht="18" x14ac:dyDescent="0.25">
      <c r="A23" s="19" t="str">
        <f>VLOOKUP(B23,'[1]LISTADO ATM'!$A$2:$C$822,3,0)</f>
        <v>DISTRITO NACIONAL</v>
      </c>
      <c r="B23" s="22">
        <v>561</v>
      </c>
      <c r="C23" s="25" t="str">
        <f>VLOOKUP(B23,'[1]LISTADO ATM'!$A$2:$B$822,2,0)</f>
        <v xml:space="preserve">ATM Comando Regional P.N. S.D. Este </v>
      </c>
      <c r="D23" s="35" t="s">
        <v>23</v>
      </c>
      <c r="E23" s="27" t="s">
        <v>26</v>
      </c>
    </row>
    <row r="24" spans="1:5" ht="18" x14ac:dyDescent="0.25">
      <c r="A24" s="19" t="str">
        <f>VLOOKUP(B24,'[1]LISTADO ATM'!$A$2:$C$822,3,0)</f>
        <v>DISTRITO NACIONAL</v>
      </c>
      <c r="B24" s="22">
        <v>347</v>
      </c>
      <c r="C24" s="25" t="str">
        <f>VLOOKUP(B24,'[1]LISTADO ATM'!$A$2:$B$822,2,0)</f>
        <v>ATM Patio de Colombia</v>
      </c>
      <c r="D24" s="35" t="s">
        <v>23</v>
      </c>
      <c r="E24" s="27" t="s">
        <v>34</v>
      </c>
    </row>
    <row r="25" spans="1:5" ht="18" x14ac:dyDescent="0.25">
      <c r="A25" s="19" t="str">
        <f>VLOOKUP(B25,'[1]LISTADO ATM'!$A$2:$C$822,3,0)</f>
        <v>NORTE</v>
      </c>
      <c r="B25" s="22">
        <v>737</v>
      </c>
      <c r="C25" s="25" t="str">
        <f>VLOOKUP(B25,'[1]LISTADO ATM'!$A$2:$B$822,2,0)</f>
        <v xml:space="preserve">ATM UNP Cabarete (Puerto Plata) </v>
      </c>
      <c r="D25" s="35" t="s">
        <v>23</v>
      </c>
      <c r="E25" s="27">
        <v>3335910703</v>
      </c>
    </row>
    <row r="26" spans="1:5" ht="18" x14ac:dyDescent="0.25">
      <c r="A26" s="19" t="str">
        <f>VLOOKUP(B26,'[1]LISTADO ATM'!$A$2:$C$822,3,0)</f>
        <v>NORTE</v>
      </c>
      <c r="B26" s="22">
        <v>878</v>
      </c>
      <c r="C26" s="25" t="str">
        <f>VLOOKUP(B26,'[1]LISTADO ATM'!$A$2:$B$822,2,0)</f>
        <v>ATM UNP Cabral Y Baez</v>
      </c>
      <c r="D26" s="35" t="s">
        <v>23</v>
      </c>
      <c r="E26" s="27" t="s">
        <v>37</v>
      </c>
    </row>
    <row r="27" spans="1:5" ht="18" x14ac:dyDescent="0.25">
      <c r="A27" s="19" t="str">
        <f>VLOOKUP(B27,'[1]LISTADO ATM'!$A$2:$C$822,3,0)</f>
        <v>NORTE</v>
      </c>
      <c r="B27" s="22">
        <v>291</v>
      </c>
      <c r="C27" s="25" t="str">
        <f>VLOOKUP(B27,'[1]LISTADO ATM'!$A$2:$B$822,2,0)</f>
        <v xml:space="preserve">ATM S/M Jumbo Las Colinas </v>
      </c>
      <c r="D27" s="35" t="s">
        <v>23</v>
      </c>
      <c r="E27" s="27">
        <v>3335910557</v>
      </c>
    </row>
    <row r="28" spans="1:5" ht="18" x14ac:dyDescent="0.25">
      <c r="A28" s="19" t="str">
        <f>VLOOKUP(B28,'[1]LISTADO ATM'!$A$2:$C$822,3,0)</f>
        <v>DISTRITO NACIONAL</v>
      </c>
      <c r="B28" s="22">
        <v>507</v>
      </c>
      <c r="C28" s="25" t="str">
        <f>VLOOKUP(B28,'[1]LISTADO ATM'!$A$2:$B$822,2,0)</f>
        <v>ATM Estación Sigma Boca Chica</v>
      </c>
      <c r="D28" s="35" t="s">
        <v>23</v>
      </c>
      <c r="E28" s="27" t="s">
        <v>36</v>
      </c>
    </row>
    <row r="29" spans="1:5" ht="18" x14ac:dyDescent="0.25">
      <c r="A29" s="19" t="str">
        <f>VLOOKUP(B29,'[1]LISTADO ATM'!$A$2:$C$822,3,0)</f>
        <v>DISTRITO NACIONAL</v>
      </c>
      <c r="B29" s="22">
        <v>684</v>
      </c>
      <c r="C29" s="25" t="str">
        <f>VLOOKUP(B29,'[1]LISTADO ATM'!$A$2:$B$822,2,0)</f>
        <v>ATM Estación Texaco Prolongación 27 Febrero</v>
      </c>
      <c r="D29" s="35" t="s">
        <v>23</v>
      </c>
      <c r="E29" s="27" t="s">
        <v>33</v>
      </c>
    </row>
    <row r="30" spans="1:5" ht="18" x14ac:dyDescent="0.25">
      <c r="A30" s="19" t="str">
        <f>VLOOKUP(B30,'[1]LISTADO ATM'!$A$2:$C$822,3,0)</f>
        <v>DISTRITO NACIONAL</v>
      </c>
      <c r="B30" s="22">
        <v>183</v>
      </c>
      <c r="C30" s="25" t="str">
        <f>VLOOKUP(B30,'[1]LISTADO ATM'!$A$2:$B$822,2,0)</f>
        <v>ATM Estación Nativa Km. 22 Aut. Duarte.</v>
      </c>
      <c r="D30" s="35" t="s">
        <v>23</v>
      </c>
      <c r="E30" s="27">
        <v>3335910741</v>
      </c>
    </row>
    <row r="31" spans="1:5" ht="18" x14ac:dyDescent="0.25">
      <c r="A31" s="19" t="str">
        <f>VLOOKUP(B31,'[1]LISTADO ATM'!$A$2:$C$822,3,0)</f>
        <v>NORTE</v>
      </c>
      <c r="B31" s="22">
        <v>208</v>
      </c>
      <c r="C31" s="25" t="str">
        <f>VLOOKUP(B31,'[1]LISTADO ATM'!$A$2:$B$822,2,0)</f>
        <v xml:space="preserve">ATM UNP Tireo </v>
      </c>
      <c r="D31" s="35" t="s">
        <v>23</v>
      </c>
      <c r="E31" s="27">
        <v>3335910693</v>
      </c>
    </row>
    <row r="32" spans="1:5" ht="18" x14ac:dyDescent="0.25">
      <c r="A32" s="19" t="str">
        <f>VLOOKUP(B32,'[1]LISTADO ATM'!$A$2:$C$822,3,0)</f>
        <v>DISTRITO NACIONAL</v>
      </c>
      <c r="B32" s="22">
        <v>958</v>
      </c>
      <c r="C32" s="25" t="str">
        <f>VLOOKUP(B32,'[1]LISTADO ATM'!$A$2:$B$822,2,0)</f>
        <v xml:space="preserve">ATM Olé Aut. San Isidro </v>
      </c>
      <c r="D32" s="35" t="s">
        <v>23</v>
      </c>
      <c r="E32" s="27">
        <v>3335910258</v>
      </c>
    </row>
    <row r="33" spans="1:5" ht="18" x14ac:dyDescent="0.25">
      <c r="A33" s="19" t="str">
        <f>VLOOKUP(B33,'[1]LISTADO ATM'!$A$2:$C$822,3,0)</f>
        <v>NORTE</v>
      </c>
      <c r="B33" s="22">
        <v>664</v>
      </c>
      <c r="C33" s="25" t="str">
        <f>VLOOKUP(B33,'[1]LISTADO ATM'!$A$2:$B$822,2,0)</f>
        <v>ATM S/M Asfer (Constanza)</v>
      </c>
      <c r="D33" s="35" t="s">
        <v>23</v>
      </c>
      <c r="E33" s="27">
        <v>3335909962</v>
      </c>
    </row>
    <row r="34" spans="1:5" ht="18" x14ac:dyDescent="0.25">
      <c r="A34" s="32" t="str">
        <f>VLOOKUP(B34,'[1]LISTADO ATM'!$A$2:$C$822,3,0)</f>
        <v>NORTE</v>
      </c>
      <c r="B34" s="22">
        <v>649</v>
      </c>
      <c r="C34" s="22" t="str">
        <f>VLOOKUP(B34,'[1]LISTADO ATM'!$A$2:$B$822,2,0)</f>
        <v xml:space="preserve">ATM Oficina Galería 56 (San Francisco de Macorís) </v>
      </c>
      <c r="D34" s="35" t="s">
        <v>23</v>
      </c>
      <c r="E34" s="27" t="s">
        <v>35</v>
      </c>
    </row>
    <row r="35" spans="1:5" ht="18" x14ac:dyDescent="0.25">
      <c r="A35" s="32" t="str">
        <f>VLOOKUP(B35,'[1]LISTADO ATM'!$A$2:$C$822,3,0)</f>
        <v>DISTRITO NACIONAL</v>
      </c>
      <c r="B35" s="22">
        <v>734</v>
      </c>
      <c r="C35" s="22" t="str">
        <f>VLOOKUP(B35,'[1]LISTADO ATM'!$A$2:$B$822,2,0)</f>
        <v xml:space="preserve">ATM Oficina Independencia I </v>
      </c>
      <c r="D35" s="35" t="s">
        <v>23</v>
      </c>
      <c r="E35" s="27" t="s">
        <v>32</v>
      </c>
    </row>
    <row r="36" spans="1:5" ht="18" x14ac:dyDescent="0.25">
      <c r="A36" s="37" t="str">
        <f>VLOOKUP(B36,'[1]LISTADO ATM'!$A$2:$C$822,3,0)</f>
        <v>NORTE</v>
      </c>
      <c r="B36" s="22">
        <v>888</v>
      </c>
      <c r="C36" s="25" t="str">
        <f>VLOOKUP(B36,'[1]LISTADO ATM'!$A$2:$B$822,2,0)</f>
        <v>ATM Oficina galeria 56 II (SFM)</v>
      </c>
      <c r="D36" s="35" t="s">
        <v>23</v>
      </c>
      <c r="E36" s="31">
        <v>3335912269</v>
      </c>
    </row>
    <row r="37" spans="1:5" ht="18.75" thickBot="1" x14ac:dyDescent="0.3">
      <c r="A37" s="19" t="str">
        <f>VLOOKUP(B37,'[1]LISTADO ATM'!$A$2:$C$822,3,0)</f>
        <v>DISTRITO NACIONAL</v>
      </c>
      <c r="B37" s="22">
        <v>735</v>
      </c>
      <c r="C37" s="25" t="str">
        <f>VLOOKUP(B37,'[1]LISTADO ATM'!$A$2:$B$822,2,0)</f>
        <v xml:space="preserve">ATM Oficina Independencia II  </v>
      </c>
      <c r="D37" s="35" t="s">
        <v>23</v>
      </c>
      <c r="E37" s="31">
        <v>3335910610</v>
      </c>
    </row>
    <row r="38" spans="1:5" ht="18.75" thickBot="1" x14ac:dyDescent="0.3">
      <c r="A38" s="3" t="s">
        <v>11</v>
      </c>
      <c r="B38" s="38">
        <f>COUNT(B9:B37)</f>
        <v>29</v>
      </c>
      <c r="C38" s="53"/>
      <c r="D38" s="54"/>
      <c r="E38" s="55"/>
    </row>
    <row r="39" spans="1:5" x14ac:dyDescent="0.25">
      <c r="B39" s="5"/>
      <c r="E39" s="5"/>
    </row>
    <row r="40" spans="1:5" ht="18" x14ac:dyDescent="0.25">
      <c r="A40" s="50" t="s">
        <v>16</v>
      </c>
      <c r="B40" s="51"/>
      <c r="C40" s="51"/>
      <c r="D40" s="51"/>
      <c r="E40" s="52"/>
    </row>
    <row r="41" spans="1:5" ht="18" x14ac:dyDescent="0.25">
      <c r="A41" s="2" t="s">
        <v>5</v>
      </c>
      <c r="B41" s="2" t="s">
        <v>6</v>
      </c>
      <c r="C41" s="2" t="s">
        <v>7</v>
      </c>
      <c r="D41" s="2" t="s">
        <v>8</v>
      </c>
      <c r="E41" s="2" t="s">
        <v>9</v>
      </c>
    </row>
    <row r="42" spans="1:5" ht="18" x14ac:dyDescent="0.25">
      <c r="A42" s="19" t="str">
        <f>VLOOKUP(B42,'[1]LISTADO ATM'!$A$2:$C$822,3,0)</f>
        <v>DISTRITO NACIONAL</v>
      </c>
      <c r="B42" s="22">
        <v>113</v>
      </c>
      <c r="C42" s="25" t="str">
        <f>VLOOKUP(B42,'[1]LISTADO ATM'!$A$2:$B$822,2,0)</f>
        <v xml:space="preserve">ATM Autoservicio Atalaya del Mar </v>
      </c>
      <c r="D42" s="16" t="s">
        <v>19</v>
      </c>
      <c r="E42" s="22">
        <v>3335909007</v>
      </c>
    </row>
    <row r="43" spans="1:5" ht="18" x14ac:dyDescent="0.25">
      <c r="A43" s="19" t="str">
        <f>VLOOKUP(B43,'[1]LISTADO ATM'!$A$2:$C$822,3,0)</f>
        <v>ESTE</v>
      </c>
      <c r="B43" s="22">
        <v>843</v>
      </c>
      <c r="C43" s="25" t="str">
        <f>VLOOKUP(B43,'[1]LISTADO ATM'!$A$2:$B$822,2,0)</f>
        <v xml:space="preserve">ATM Oficina Romana Centro </v>
      </c>
      <c r="D43" s="16" t="s">
        <v>19</v>
      </c>
      <c r="E43" s="22">
        <v>3335910278</v>
      </c>
    </row>
    <row r="44" spans="1:5" ht="18" x14ac:dyDescent="0.25">
      <c r="A44" s="19" t="str">
        <f>VLOOKUP(B44,'[1]LISTADO ATM'!$A$2:$C$822,3,0)</f>
        <v>DISTRITO NACIONAL</v>
      </c>
      <c r="B44" s="22">
        <v>686</v>
      </c>
      <c r="C44" s="25" t="str">
        <f>VLOOKUP(B44,'[1]LISTADO ATM'!$A$2:$B$822,2,0)</f>
        <v>ATM Autoservicio Oficina Máximo Gómez</v>
      </c>
      <c r="D44" s="16" t="s">
        <v>19</v>
      </c>
      <c r="E44" s="22">
        <v>3335910625</v>
      </c>
    </row>
    <row r="45" spans="1:5" ht="18" x14ac:dyDescent="0.25">
      <c r="A45" s="19" t="str">
        <f>VLOOKUP(B45,'[1]LISTADO ATM'!$A$2:$C$822,3,0)</f>
        <v>DISTRITO NACIONAL</v>
      </c>
      <c r="B45" s="22">
        <v>701</v>
      </c>
      <c r="C45" s="25" t="str">
        <f>VLOOKUP(B45,'[1]LISTADO ATM'!$A$2:$B$822,2,0)</f>
        <v>ATM Autoservicio Los Alcarrizos</v>
      </c>
      <c r="D45" s="16" t="s">
        <v>19</v>
      </c>
      <c r="E45" s="22">
        <v>3335910173</v>
      </c>
    </row>
    <row r="46" spans="1:5" ht="18" x14ac:dyDescent="0.25">
      <c r="A46" s="19" t="str">
        <f>VLOOKUP(B46,'[1]LISTADO ATM'!$A$2:$C$822,3,0)</f>
        <v>NORTE</v>
      </c>
      <c r="B46" s="22">
        <v>599</v>
      </c>
      <c r="C46" s="25" t="str">
        <f>VLOOKUP(B46,'[1]LISTADO ATM'!$A$2:$B$822,2,0)</f>
        <v xml:space="preserve">ATM Oficina Plaza Internacional (Santiago) </v>
      </c>
      <c r="D46" s="16" t="s">
        <v>19</v>
      </c>
      <c r="E46" s="22">
        <v>3335910630</v>
      </c>
    </row>
    <row r="47" spans="1:5" ht="18" x14ac:dyDescent="0.25">
      <c r="A47" s="19" t="str">
        <f>VLOOKUP(B47,'[1]LISTADO ATM'!$A$2:$C$822,3,0)</f>
        <v>NORTE</v>
      </c>
      <c r="B47" s="22">
        <v>538</v>
      </c>
      <c r="C47" s="25" t="str">
        <f>VLOOKUP(B47,'[1]LISTADO ATM'!$A$2:$B$822,2,0)</f>
        <v>ATM  Autoservicio San Fco. Macorís</v>
      </c>
      <c r="D47" s="16" t="s">
        <v>19</v>
      </c>
      <c r="E47" s="22">
        <v>3335910628</v>
      </c>
    </row>
    <row r="48" spans="1:5" ht="18" x14ac:dyDescent="0.25">
      <c r="A48" s="19" t="str">
        <f>VLOOKUP(B48,'[1]LISTADO ATM'!$A$2:$C$822,3,0)</f>
        <v>NORTE</v>
      </c>
      <c r="B48" s="22">
        <v>990</v>
      </c>
      <c r="C48" s="25" t="str">
        <f>VLOOKUP(B48,'[1]LISTADO ATM'!$A$2:$B$822,2,0)</f>
        <v xml:space="preserve">ATM Autoservicio Bonao II </v>
      </c>
      <c r="D48" s="16" t="s">
        <v>19</v>
      </c>
      <c r="E48" s="22">
        <v>3335910617</v>
      </c>
    </row>
    <row r="49" spans="1:5" ht="18" x14ac:dyDescent="0.25">
      <c r="A49" s="19" t="str">
        <f>VLOOKUP(B49,'[1]LISTADO ATM'!$A$2:$C$822,3,0)</f>
        <v>NORTE</v>
      </c>
      <c r="B49" s="22">
        <v>632</v>
      </c>
      <c r="C49" s="25" t="str">
        <f>VLOOKUP(B49,'[1]LISTADO ATM'!$A$2:$B$822,2,0)</f>
        <v xml:space="preserve">ATM Autobanco Gurabo </v>
      </c>
      <c r="D49" s="16" t="s">
        <v>19</v>
      </c>
      <c r="E49" s="22">
        <v>3335910700</v>
      </c>
    </row>
    <row r="50" spans="1:5" ht="18" x14ac:dyDescent="0.25">
      <c r="A50" s="19" t="str">
        <f>VLOOKUP(B50,'[1]LISTADO ATM'!$A$2:$C$822,3,0)</f>
        <v>NORTE</v>
      </c>
      <c r="B50" s="22">
        <v>431</v>
      </c>
      <c r="C50" s="25" t="str">
        <f>VLOOKUP(B50,'[1]LISTADO ATM'!$A$2:$B$822,2,0)</f>
        <v xml:space="preserve">ATM Autoservicio Sol (Santiago) </v>
      </c>
      <c r="D50" s="16" t="s">
        <v>19</v>
      </c>
      <c r="E50" s="22">
        <v>3335910633</v>
      </c>
    </row>
    <row r="51" spans="1:5" ht="18.75" thickBot="1" x14ac:dyDescent="0.3">
      <c r="A51" s="19" t="str">
        <f>VLOOKUP(B51,'[1]LISTADO ATM'!$A$2:$C$822,3,0)</f>
        <v>NORTE</v>
      </c>
      <c r="B51" s="22">
        <v>171</v>
      </c>
      <c r="C51" s="25" t="str">
        <f>VLOOKUP(B51,'[1]LISTADO ATM'!$A$2:$B$822,2,0)</f>
        <v xml:space="preserve">ATM Oficina Moca </v>
      </c>
      <c r="D51" s="16" t="s">
        <v>19</v>
      </c>
      <c r="E51" s="25">
        <v>3335910234</v>
      </c>
    </row>
    <row r="52" spans="1:5" ht="18.75" thickBot="1" x14ac:dyDescent="0.3">
      <c r="A52" s="3" t="s">
        <v>11</v>
      </c>
      <c r="B52" s="38">
        <f>COUNT(B42:B51)</f>
        <v>10</v>
      </c>
      <c r="C52" s="53"/>
      <c r="D52" s="54"/>
      <c r="E52" s="55"/>
    </row>
    <row r="53" spans="1:5" ht="15.75" thickBot="1" x14ac:dyDescent="0.3">
      <c r="B53" s="5"/>
      <c r="E53" s="5"/>
    </row>
    <row r="54" spans="1:5" ht="18.75" thickBot="1" x14ac:dyDescent="0.3">
      <c r="A54" s="56" t="s">
        <v>14</v>
      </c>
      <c r="B54" s="57"/>
      <c r="C54" s="57"/>
      <c r="D54" s="57"/>
      <c r="E54" s="58"/>
    </row>
    <row r="55" spans="1:5" ht="18" x14ac:dyDescent="0.25">
      <c r="A55" s="2" t="s">
        <v>5</v>
      </c>
      <c r="B55" s="2" t="s">
        <v>6</v>
      </c>
      <c r="C55" s="2" t="s">
        <v>7</v>
      </c>
      <c r="D55" s="2" t="s">
        <v>8</v>
      </c>
      <c r="E55" s="2" t="s">
        <v>9</v>
      </c>
    </row>
    <row r="56" spans="1:5" ht="18" x14ac:dyDescent="0.25">
      <c r="A56" s="22" t="str">
        <f>VLOOKUP(B56,'[1]LISTADO ATM'!$A$2:$C$822,3,0)</f>
        <v>DISTRITO NACIONAL</v>
      </c>
      <c r="B56" s="22">
        <v>593</v>
      </c>
      <c r="C56" s="22" t="str">
        <f>VLOOKUP(B56,'[1]LISTADO ATM'!$A$2:$B$822,2,0)</f>
        <v xml:space="preserve">ATM Ministerio Fuerzas Armadas II </v>
      </c>
      <c r="D56" s="15" t="s">
        <v>10</v>
      </c>
      <c r="E56" s="27">
        <v>3335908779</v>
      </c>
    </row>
    <row r="57" spans="1:5" ht="18" x14ac:dyDescent="0.25">
      <c r="A57" s="22" t="str">
        <f>VLOOKUP(B57,'[1]LISTADO ATM'!$A$2:$C$822,3,0)</f>
        <v>DISTRITO NACIONAL</v>
      </c>
      <c r="B57" s="22">
        <v>949</v>
      </c>
      <c r="C57" s="22" t="str">
        <f>VLOOKUP(B57,'[1]LISTADO ATM'!$A$2:$B$822,2,0)</f>
        <v xml:space="preserve">ATM S/M Bravo San Isidro Coral Mall </v>
      </c>
      <c r="D57" s="15" t="s">
        <v>10</v>
      </c>
      <c r="E57" s="27">
        <v>3335910595</v>
      </c>
    </row>
    <row r="58" spans="1:5" ht="18" x14ac:dyDescent="0.25">
      <c r="A58" s="22" t="str">
        <f>VLOOKUP(B58,'[1]LISTADO ATM'!$A$2:$C$822,3,0)</f>
        <v>NORTE</v>
      </c>
      <c r="B58" s="22">
        <v>361</v>
      </c>
      <c r="C58" s="22" t="str">
        <f>VLOOKUP(B58,'[1]LISTADO ATM'!$A$2:$B$822,2,0)</f>
        <v>ATM Estación Next La Cumbre</v>
      </c>
      <c r="D58" s="15" t="s">
        <v>10</v>
      </c>
      <c r="E58" s="27">
        <v>3335910608</v>
      </c>
    </row>
    <row r="59" spans="1:5" ht="18" x14ac:dyDescent="0.25">
      <c r="A59" s="32" t="str">
        <f>VLOOKUP(B59,'[1]LISTADO ATM'!$A$2:$C$822,3,0)</f>
        <v>SUR</v>
      </c>
      <c r="B59" s="22">
        <v>592</v>
      </c>
      <c r="C59" s="22" t="str">
        <f>VLOOKUP(B59,'[1]LISTADO ATM'!$A$2:$B$822,2,0)</f>
        <v xml:space="preserve">ATM Centro de Caja San Cristóbal I </v>
      </c>
      <c r="D59" s="15" t="s">
        <v>10</v>
      </c>
      <c r="E59" s="27" t="s">
        <v>25</v>
      </c>
    </row>
    <row r="60" spans="1:5" ht="18" x14ac:dyDescent="0.25">
      <c r="A60" s="32" t="str">
        <f>VLOOKUP(B60,'[1]LISTADO ATM'!$A$2:$C$822,3,0)</f>
        <v>DISTRITO NACIONAL</v>
      </c>
      <c r="B60" s="22">
        <v>721</v>
      </c>
      <c r="C60" s="22" t="str">
        <f>VLOOKUP(B60,'[1]LISTADO ATM'!$A$2:$B$822,2,0)</f>
        <v xml:space="preserve">ATM Oficina Charles de Gaulle II </v>
      </c>
      <c r="D60" s="15" t="s">
        <v>10</v>
      </c>
      <c r="E60" s="27" t="s">
        <v>31</v>
      </c>
    </row>
    <row r="61" spans="1:5" ht="18" x14ac:dyDescent="0.25">
      <c r="A61" s="32" t="str">
        <f>VLOOKUP(B61,'[1]LISTADO ATM'!$A$2:$C$822,3,0)</f>
        <v>SUR</v>
      </c>
      <c r="B61" s="22">
        <v>182</v>
      </c>
      <c r="C61" s="22" t="str">
        <f>VLOOKUP(B61,'[1]LISTADO ATM'!$A$2:$B$822,2,0)</f>
        <v xml:space="preserve">ATM Barahona Comb </v>
      </c>
      <c r="D61" s="15" t="s">
        <v>10</v>
      </c>
      <c r="E61" s="27">
        <v>3335912326</v>
      </c>
    </row>
    <row r="62" spans="1:5" ht="18" x14ac:dyDescent="0.25">
      <c r="A62" s="32" t="str">
        <f>VLOOKUP(B62,'[1]LISTADO ATM'!$A$2:$C$822,3,0)</f>
        <v>NORTE</v>
      </c>
      <c r="B62" s="22">
        <v>645</v>
      </c>
      <c r="C62" s="22" t="str">
        <f>VLOOKUP(B62,'[1]LISTADO ATM'!$A$2:$B$822,2,0)</f>
        <v xml:space="preserve">ATM UNP Cabrera </v>
      </c>
      <c r="D62" s="15" t="s">
        <v>10</v>
      </c>
      <c r="E62" s="27">
        <v>3335912332</v>
      </c>
    </row>
    <row r="63" spans="1:5" ht="18" x14ac:dyDescent="0.25">
      <c r="A63" s="32" t="str">
        <f>VLOOKUP(B63,'[1]LISTADO ATM'!$A$2:$C$822,3,0)</f>
        <v>SUR</v>
      </c>
      <c r="B63" s="22">
        <v>873</v>
      </c>
      <c r="C63" s="22" t="str">
        <f>VLOOKUP(B63,'[1]LISTADO ATM'!$A$2:$B$822,2,0)</f>
        <v xml:space="preserve">ATM Centro de Caja San Cristóbal II </v>
      </c>
      <c r="D63" s="15" t="s">
        <v>10</v>
      </c>
      <c r="E63" s="27">
        <v>3335912335</v>
      </c>
    </row>
    <row r="64" spans="1:5" ht="18" x14ac:dyDescent="0.25">
      <c r="A64" s="32" t="str">
        <f>VLOOKUP(B64,'[1]LISTADO ATM'!$A$2:$C$822,3,0)</f>
        <v>NORTE</v>
      </c>
      <c r="B64" s="22">
        <v>950</v>
      </c>
      <c r="C64" s="22" t="str">
        <f>VLOOKUP(B64,'[1]LISTADO ATM'!$A$2:$B$822,2,0)</f>
        <v xml:space="preserve">ATM Oficina Monterrico </v>
      </c>
      <c r="D64" s="15" t="s">
        <v>10</v>
      </c>
      <c r="E64" s="27">
        <v>3335912350</v>
      </c>
    </row>
    <row r="65" spans="1:5" ht="18.75" thickBot="1" x14ac:dyDescent="0.3">
      <c r="A65" s="26"/>
      <c r="B65" s="67">
        <f>COUNT(B56:B64)</f>
        <v>9</v>
      </c>
      <c r="C65" s="14"/>
      <c r="D65" s="14"/>
      <c r="E65" s="14"/>
    </row>
    <row r="66" spans="1:5" ht="15.75" thickBot="1" x14ac:dyDescent="0.3">
      <c r="B66" s="5"/>
      <c r="E66" s="5"/>
    </row>
    <row r="67" spans="1:5" ht="18.75" thickBot="1" x14ac:dyDescent="0.3">
      <c r="A67" s="56" t="s">
        <v>20</v>
      </c>
      <c r="B67" s="57"/>
      <c r="C67" s="57"/>
      <c r="D67" s="57"/>
      <c r="E67" s="58"/>
    </row>
    <row r="68" spans="1:5" ht="18" x14ac:dyDescent="0.25">
      <c r="A68" s="2" t="s">
        <v>5</v>
      </c>
      <c r="B68" s="2" t="s">
        <v>6</v>
      </c>
      <c r="C68" s="2" t="s">
        <v>7</v>
      </c>
      <c r="D68" s="2" t="s">
        <v>8</v>
      </c>
      <c r="E68" s="2" t="s">
        <v>9</v>
      </c>
    </row>
    <row r="69" spans="1:5" ht="18" x14ac:dyDescent="0.25">
      <c r="A69" s="37" t="str">
        <f>VLOOKUP(B69,'[1]LISTADO ATM'!$A$2:$C$822,3,0)</f>
        <v>ESTE</v>
      </c>
      <c r="B69" s="22">
        <v>673</v>
      </c>
      <c r="C69" s="25" t="str">
        <f>VLOOKUP(B69,'[1]LISTADO ATM'!$A$2:$B$822,2,0)</f>
        <v>ATM Clínica Dr. Cruz Jiminián</v>
      </c>
      <c r="D69" s="22" t="s">
        <v>18</v>
      </c>
      <c r="E69" s="25">
        <v>3335910638</v>
      </c>
    </row>
    <row r="70" spans="1:5" ht="18" x14ac:dyDescent="0.25">
      <c r="A70" s="37" t="str">
        <f>VLOOKUP(B70,'[1]LISTADO ATM'!$A$2:$C$822,3,0)</f>
        <v>DISTRITO NACIONAL</v>
      </c>
      <c r="B70" s="22">
        <v>577</v>
      </c>
      <c r="C70" s="25" t="str">
        <f>VLOOKUP(B70,'[1]LISTADO ATM'!$A$2:$B$822,2,0)</f>
        <v xml:space="preserve">ATM Olé Ave. Duarte </v>
      </c>
      <c r="D70" s="22" t="s">
        <v>18</v>
      </c>
      <c r="E70" s="25">
        <v>3335910615</v>
      </c>
    </row>
    <row r="71" spans="1:5" ht="18" x14ac:dyDescent="0.25">
      <c r="A71" s="37" t="str">
        <f>VLOOKUP(B71,'[1]LISTADO ATM'!$A$2:$C$822,3,0)</f>
        <v>DISTRITO NACIONAL</v>
      </c>
      <c r="B71" s="68">
        <v>237</v>
      </c>
      <c r="C71" s="25" t="str">
        <f>VLOOKUP(B71,'[1]LISTADO ATM'!$A$2:$B$822,2,0)</f>
        <v xml:space="preserve">ATM UNP Plaza Vásquez </v>
      </c>
      <c r="D71" s="22" t="s">
        <v>18</v>
      </c>
      <c r="E71" s="31" t="s">
        <v>30</v>
      </c>
    </row>
    <row r="72" spans="1:5" ht="18" x14ac:dyDescent="0.25">
      <c r="A72" s="37" t="str">
        <f>VLOOKUP(B72,'[1]LISTADO ATM'!$A$2:$C$822,3,0)</f>
        <v>ESTE</v>
      </c>
      <c r="B72" s="68">
        <v>844</v>
      </c>
      <c r="C72" s="25" t="str">
        <f>VLOOKUP(B72,'[1]LISTADO ATM'!$A$2:$B$822,2,0)</f>
        <v xml:space="preserve">ATM San Juan Shopping Center (Bávaro) </v>
      </c>
      <c r="D72" s="22" t="s">
        <v>18</v>
      </c>
      <c r="E72" s="31">
        <v>3335912343</v>
      </c>
    </row>
    <row r="73" spans="1:5" ht="18" x14ac:dyDescent="0.25">
      <c r="A73" s="37" t="str">
        <f>VLOOKUP(B73,'[1]LISTADO ATM'!$A$2:$C$822,3,0)</f>
        <v>DISTRITO NACIONAL</v>
      </c>
      <c r="B73" s="68">
        <v>938</v>
      </c>
      <c r="C73" s="25" t="str">
        <f>VLOOKUP(B73,'[1]LISTADO ATM'!$A$2:$B$822,2,0)</f>
        <v xml:space="preserve">ATM Autobanco Oficina Filadelfia Plaza </v>
      </c>
      <c r="D73" s="22" t="s">
        <v>18</v>
      </c>
      <c r="E73" s="31">
        <v>3335912346</v>
      </c>
    </row>
    <row r="74" spans="1:5" ht="18" x14ac:dyDescent="0.25">
      <c r="A74" s="26" t="s">
        <v>11</v>
      </c>
      <c r="B74" s="69">
        <f>COUNT(B69:B73)</f>
        <v>5</v>
      </c>
      <c r="C74" s="14"/>
      <c r="D74" s="14"/>
      <c r="E74" s="14"/>
    </row>
    <row r="75" spans="1:5" ht="15.75" thickBot="1" x14ac:dyDescent="0.3">
      <c r="B75" s="5"/>
      <c r="E75" s="5"/>
    </row>
    <row r="76" spans="1:5" ht="18" x14ac:dyDescent="0.25">
      <c r="A76" s="59" t="s">
        <v>13</v>
      </c>
      <c r="B76" s="60"/>
      <c r="C76" s="60"/>
      <c r="D76" s="60"/>
      <c r="E76" s="61"/>
    </row>
    <row r="77" spans="1:5" ht="18" x14ac:dyDescent="0.25">
      <c r="A77" s="2" t="s">
        <v>5</v>
      </c>
      <c r="B77" s="2" t="s">
        <v>6</v>
      </c>
      <c r="C77" s="4" t="s">
        <v>7</v>
      </c>
      <c r="D77" s="18" t="s">
        <v>8</v>
      </c>
      <c r="E77" s="2" t="s">
        <v>9</v>
      </c>
    </row>
    <row r="78" spans="1:5" ht="18" x14ac:dyDescent="0.25">
      <c r="A78" s="19" t="str">
        <f>VLOOKUP(B78,'[1]LISTADO ATM'!$A$2:$C$822,3,0)</f>
        <v>ESTE</v>
      </c>
      <c r="B78" s="22">
        <v>608</v>
      </c>
      <c r="C78" s="25" t="str">
        <f>VLOOKUP(B78,'[1]LISTADO ATM'!$A$2:$B$822,2,0)</f>
        <v xml:space="preserve">ATM Oficina Jumbo (San Pedro) </v>
      </c>
      <c r="D78" s="36" t="s">
        <v>24</v>
      </c>
      <c r="E78" s="25">
        <v>3335910019</v>
      </c>
    </row>
    <row r="79" spans="1:5" ht="18" x14ac:dyDescent="0.25">
      <c r="A79" s="19" t="str">
        <f>VLOOKUP(B79,'[1]LISTADO ATM'!$A$2:$C$822,3,0)</f>
        <v>SUR</v>
      </c>
      <c r="B79" s="22">
        <v>871</v>
      </c>
      <c r="C79" s="25" t="str">
        <f>VLOOKUP(B79,'[1]LISTADO ATM'!$A$2:$B$822,2,0)</f>
        <v>ATM Plaza Cultural San Juan</v>
      </c>
      <c r="D79" s="66" t="s">
        <v>38</v>
      </c>
      <c r="E79" s="22">
        <v>3335912284</v>
      </c>
    </row>
    <row r="80" spans="1:5" ht="18" x14ac:dyDescent="0.25">
      <c r="A80" s="19" t="str">
        <f>VLOOKUP(B80,'[1]LISTADO ATM'!$A$2:$C$822,3,0)</f>
        <v>NORTE</v>
      </c>
      <c r="B80" s="22">
        <v>154</v>
      </c>
      <c r="C80" s="25" t="str">
        <f>VLOOKUP(B80,'[1]LISTADO ATM'!$A$2:$B$822,2,0)</f>
        <v xml:space="preserve">ATM Oficina Sánchez </v>
      </c>
      <c r="D80" s="66" t="s">
        <v>38</v>
      </c>
      <c r="E80" s="22">
        <v>3335912295</v>
      </c>
    </row>
    <row r="81" spans="1:5" ht="18" x14ac:dyDescent="0.25">
      <c r="A81" s="19" t="str">
        <f>VLOOKUP(B81,'[1]LISTADO ATM'!$A$2:$C$822,3,0)</f>
        <v>DISTRITO NACIONAL</v>
      </c>
      <c r="B81" s="22">
        <v>165</v>
      </c>
      <c r="C81" s="25" t="str">
        <f>VLOOKUP(B81,'[1]LISTADO ATM'!$A$2:$B$822,2,0)</f>
        <v>ATM Autoservicio Megacentro</v>
      </c>
      <c r="D81" s="36" t="s">
        <v>24</v>
      </c>
      <c r="E81" s="22">
        <v>3335912303</v>
      </c>
    </row>
    <row r="82" spans="1:5" ht="18.75" thickBot="1" x14ac:dyDescent="0.3">
      <c r="A82" s="3" t="s">
        <v>11</v>
      </c>
      <c r="B82" s="67">
        <f>COUNT(B78:B81)</f>
        <v>4</v>
      </c>
      <c r="C82" s="14"/>
      <c r="D82" s="17"/>
      <c r="E82" s="17"/>
    </row>
    <row r="83" spans="1:5" ht="15.75" thickBot="1" x14ac:dyDescent="0.3">
      <c r="B83" s="5"/>
      <c r="E83" s="5"/>
    </row>
    <row r="84" spans="1:5" ht="18.75" thickBot="1" x14ac:dyDescent="0.3">
      <c r="A84" s="62" t="s">
        <v>12</v>
      </c>
      <c r="B84" s="63"/>
      <c r="C84" t="s">
        <v>17</v>
      </c>
      <c r="D84" s="5"/>
      <c r="E84" s="5"/>
    </row>
    <row r="85" spans="1:5" ht="18.75" thickBot="1" x14ac:dyDescent="0.3">
      <c r="A85" s="39">
        <f>+B65+B74+B82</f>
        <v>18</v>
      </c>
      <c r="B85" s="40"/>
    </row>
    <row r="86" spans="1:5" ht="15.75" thickBot="1" x14ac:dyDescent="0.3">
      <c r="B86" s="5"/>
      <c r="E86" s="5"/>
    </row>
    <row r="87" spans="1:5" ht="18.75" thickBot="1" x14ac:dyDescent="0.3">
      <c r="A87" s="56" t="s">
        <v>15</v>
      </c>
      <c r="B87" s="57"/>
      <c r="C87" s="57"/>
      <c r="D87" s="57"/>
      <c r="E87" s="58"/>
    </row>
    <row r="88" spans="1:5" ht="18" x14ac:dyDescent="0.25">
      <c r="A88" s="6" t="s">
        <v>5</v>
      </c>
      <c r="B88" s="2" t="s">
        <v>6</v>
      </c>
      <c r="C88" s="4" t="s">
        <v>7</v>
      </c>
      <c r="D88" s="64" t="s">
        <v>8</v>
      </c>
      <c r="E88" s="65"/>
    </row>
    <row r="89" spans="1:5" ht="18" x14ac:dyDescent="0.25">
      <c r="A89" s="32" t="str">
        <f>VLOOKUP(B89,'[1]LISTADO ATM'!$A$2:$C$822,3,0)</f>
        <v>NORTE</v>
      </c>
      <c r="B89" s="22">
        <v>136</v>
      </c>
      <c r="C89" s="22" t="str">
        <f>VLOOKUP(B89,'[1]LISTADO ATM'!$A$2:$B$822,2,0)</f>
        <v>ATM S/M Xtra (Santiago)</v>
      </c>
      <c r="D89" s="41" t="s">
        <v>21</v>
      </c>
      <c r="E89" s="42"/>
    </row>
    <row r="90" spans="1:5" ht="18" x14ac:dyDescent="0.25">
      <c r="A90" s="22" t="str">
        <f>VLOOKUP(B90,'[1]LISTADO ATM'!$A$2:$C$822,3,0)</f>
        <v>SUR</v>
      </c>
      <c r="B90" s="22">
        <v>677</v>
      </c>
      <c r="C90" s="22" t="str">
        <f>VLOOKUP(B90,'[1]LISTADO ATM'!$A$2:$B$822,2,0)</f>
        <v>ATM PBG Villa Jaragua</v>
      </c>
      <c r="D90" s="41" t="s">
        <v>21</v>
      </c>
      <c r="E90" s="42"/>
    </row>
    <row r="91" spans="1:5" ht="18" x14ac:dyDescent="0.25">
      <c r="A91" s="22" t="str">
        <f>VLOOKUP(B91,'[1]LISTADO ATM'!$A$2:$C$822,3,0)</f>
        <v>NORTE</v>
      </c>
      <c r="B91" s="22">
        <v>63</v>
      </c>
      <c r="C91" s="22" t="str">
        <f>VLOOKUP(B91,'[1]LISTADO ATM'!$A$2:$B$822,2,0)</f>
        <v xml:space="preserve">ATM Oficina Villa Vásquez (Montecristi) </v>
      </c>
      <c r="D91" s="43" t="s">
        <v>22</v>
      </c>
      <c r="E91" s="43"/>
    </row>
    <row r="92" spans="1:5" ht="18" x14ac:dyDescent="0.25">
      <c r="A92" s="22" t="str">
        <f>VLOOKUP(B92,'[1]LISTADO ATM'!$A$2:$C$822,3,0)</f>
        <v>NORTE</v>
      </c>
      <c r="B92" s="22">
        <v>138</v>
      </c>
      <c r="C92" s="22" t="str">
        <f>VLOOKUP(B92,'[1]LISTADO ATM'!$A$2:$B$822,2,0)</f>
        <v xml:space="preserve">ATM UNP Fantino </v>
      </c>
      <c r="D92" s="43" t="s">
        <v>22</v>
      </c>
      <c r="E92" s="43"/>
    </row>
    <row r="93" spans="1:5" ht="18" x14ac:dyDescent="0.25">
      <c r="A93" s="22" t="str">
        <f>VLOOKUP(B93,'[1]LISTADO ATM'!$A$2:$C$822,3,0)</f>
        <v>DISTRITO NACIONAL</v>
      </c>
      <c r="B93" s="22">
        <v>147</v>
      </c>
      <c r="C93" s="22" t="str">
        <f>VLOOKUP(B93,'[1]LISTADO ATM'!$A$2:$B$822,2,0)</f>
        <v xml:space="preserve">ATM Kiosco Megacentro I </v>
      </c>
      <c r="D93" s="43" t="s">
        <v>22</v>
      </c>
      <c r="E93" s="43"/>
    </row>
    <row r="94" spans="1:5" ht="18" x14ac:dyDescent="0.25">
      <c r="A94" s="22" t="str">
        <f>VLOOKUP(B94,'[1]LISTADO ATM'!$A$2:$C$822,3,0)</f>
        <v>ESTE</v>
      </c>
      <c r="B94" s="22">
        <v>608</v>
      </c>
      <c r="C94" s="22" t="str">
        <f>VLOOKUP(B94,'[1]LISTADO ATM'!$A$2:$B$822,2,0)</f>
        <v xml:space="preserve">ATM Oficina Jumbo (San Pedro) </v>
      </c>
      <c r="D94" s="41" t="s">
        <v>21</v>
      </c>
      <c r="E94" s="42"/>
    </row>
    <row r="95" spans="1:5" ht="18" x14ac:dyDescent="0.25">
      <c r="A95" s="22" t="str">
        <f>VLOOKUP(B95,'[1]LISTADO ATM'!$A$2:$C$822,3,0)</f>
        <v>DISTRITO NACIONAL</v>
      </c>
      <c r="B95" s="22">
        <v>717</v>
      </c>
      <c r="C95" s="22" t="str">
        <f>VLOOKUP(B95,'[1]LISTADO ATM'!$A$2:$B$822,2,0)</f>
        <v xml:space="preserve">ATM Oficina Los Alcarrizos </v>
      </c>
      <c r="D95" s="41" t="s">
        <v>21</v>
      </c>
      <c r="E95" s="42"/>
    </row>
    <row r="96" spans="1:5" ht="18" x14ac:dyDescent="0.25">
      <c r="A96" s="22" t="str">
        <f>VLOOKUP(B96,'[1]LISTADO ATM'!$A$2:$C$822,3,0)</f>
        <v>DISTRITO NACIONAL</v>
      </c>
      <c r="B96" s="22">
        <v>816</v>
      </c>
      <c r="C96" s="22" t="str">
        <f>VLOOKUP(B96,'[1]LISTADO ATM'!$A$2:$B$822,2,0)</f>
        <v xml:space="preserve">ATM Oficina Pedro Brand </v>
      </c>
      <c r="D96" s="41" t="s">
        <v>21</v>
      </c>
      <c r="E96" s="42"/>
    </row>
    <row r="97" spans="1:5" ht="18" x14ac:dyDescent="0.25">
      <c r="A97" s="22" t="str">
        <f>VLOOKUP(B97,'[1]LISTADO ATM'!$A$2:$C$822,3,0)</f>
        <v>NORTE</v>
      </c>
      <c r="B97" s="22">
        <v>986</v>
      </c>
      <c r="C97" s="22" t="str">
        <f>VLOOKUP(B97,'[1]LISTADO ATM'!$A$2:$B$822,2,0)</f>
        <v xml:space="preserve">ATM S/M Jumbo (La Vega) </v>
      </c>
      <c r="D97" s="41" t="s">
        <v>21</v>
      </c>
      <c r="E97" s="42"/>
    </row>
    <row r="98" spans="1:5" ht="18.75" thickBot="1" x14ac:dyDescent="0.3">
      <c r="A98" s="26" t="s">
        <v>11</v>
      </c>
      <c r="B98" s="67">
        <f>COUNT(B89:B97)</f>
        <v>9</v>
      </c>
      <c r="C98" s="23"/>
      <c r="D98" s="23"/>
      <c r="E98" s="24"/>
    </row>
  </sheetData>
  <mergeCells count="21">
    <mergeCell ref="D96:E96"/>
    <mergeCell ref="D97:E97"/>
    <mergeCell ref="D89:E89"/>
    <mergeCell ref="D93:E93"/>
    <mergeCell ref="D94:E94"/>
    <mergeCell ref="D95:E95"/>
    <mergeCell ref="D92:E92"/>
    <mergeCell ref="D91:E91"/>
    <mergeCell ref="D90:E90"/>
    <mergeCell ref="A1:E1"/>
    <mergeCell ref="A2:E2"/>
    <mergeCell ref="A7:E7"/>
    <mergeCell ref="C38:E38"/>
    <mergeCell ref="A40:E40"/>
    <mergeCell ref="C52:E52"/>
    <mergeCell ref="A54:E54"/>
    <mergeCell ref="A67:E67"/>
    <mergeCell ref="A76:E76"/>
    <mergeCell ref="A84:B84"/>
    <mergeCell ref="A87:E87"/>
    <mergeCell ref="D88:E88"/>
  </mergeCells>
  <phoneticPr fontId="11" type="noConversion"/>
  <conditionalFormatting sqref="E59">
    <cfRule type="duplicateValues" dxfId="135" priority="62"/>
  </conditionalFormatting>
  <conditionalFormatting sqref="E91">
    <cfRule type="duplicateValues" dxfId="133" priority="36"/>
  </conditionalFormatting>
  <conditionalFormatting sqref="E90">
    <cfRule type="duplicateValues" dxfId="132" priority="228"/>
  </conditionalFormatting>
  <conditionalFormatting sqref="E98:E1048576 E82:E91 E1:E35 E65:E71 E37:E60 E74:E78">
    <cfRule type="duplicateValues" dxfId="131" priority="28"/>
  </conditionalFormatting>
  <conditionalFormatting sqref="E89">
    <cfRule type="duplicateValues" dxfId="130" priority="427"/>
  </conditionalFormatting>
  <conditionalFormatting sqref="E71">
    <cfRule type="duplicateValues" dxfId="129" priority="721"/>
  </conditionalFormatting>
  <conditionalFormatting sqref="E60 E34:E35">
    <cfRule type="duplicateValues" dxfId="128" priority="791"/>
  </conditionalFormatting>
  <conditionalFormatting sqref="E36">
    <cfRule type="duplicateValues" dxfId="127" priority="26"/>
  </conditionalFormatting>
  <conditionalFormatting sqref="E36">
    <cfRule type="duplicateValues" dxfId="126" priority="27"/>
  </conditionalFormatting>
  <conditionalFormatting sqref="E79">
    <cfRule type="duplicateValues" dxfId="125" priority="25"/>
  </conditionalFormatting>
  <conditionalFormatting sqref="E79">
    <cfRule type="duplicateValues" dxfId="124" priority="24"/>
  </conditionalFormatting>
  <conditionalFormatting sqref="E80:E81">
    <cfRule type="duplicateValues" dxfId="123" priority="23"/>
  </conditionalFormatting>
  <conditionalFormatting sqref="E80:E81">
    <cfRule type="duplicateValues" dxfId="122" priority="22"/>
  </conditionalFormatting>
  <conditionalFormatting sqref="E92">
    <cfRule type="duplicateValues" dxfId="121" priority="20"/>
  </conditionalFormatting>
  <conditionalFormatting sqref="E93">
    <cfRule type="duplicateValues" dxfId="120" priority="19"/>
  </conditionalFormatting>
  <conditionalFormatting sqref="E93">
    <cfRule type="duplicateValues" dxfId="119" priority="18"/>
  </conditionalFormatting>
  <conditionalFormatting sqref="E98:E1048576 E69:E70 E56:E58 E65:E67 E74:E76 E78 E82:E88 E1:E33 E37:E40 E42:E54">
    <cfRule type="duplicateValues" dxfId="118" priority="806"/>
  </conditionalFormatting>
  <conditionalFormatting sqref="E92">
    <cfRule type="duplicateValues" dxfId="117" priority="813"/>
  </conditionalFormatting>
  <conditionalFormatting sqref="E61">
    <cfRule type="duplicateValues" dxfId="116" priority="16"/>
  </conditionalFormatting>
  <conditionalFormatting sqref="E61">
    <cfRule type="duplicateValues" dxfId="115" priority="17"/>
  </conditionalFormatting>
  <conditionalFormatting sqref="E94">
    <cfRule type="duplicateValues" dxfId="114" priority="15"/>
  </conditionalFormatting>
  <conditionalFormatting sqref="E94">
    <cfRule type="duplicateValues" dxfId="113" priority="14"/>
  </conditionalFormatting>
  <conditionalFormatting sqref="E95">
    <cfRule type="duplicateValues" dxfId="110" priority="12"/>
  </conditionalFormatting>
  <conditionalFormatting sqref="E95">
    <cfRule type="duplicateValues" dxfId="109" priority="11"/>
  </conditionalFormatting>
  <conditionalFormatting sqref="E96">
    <cfRule type="duplicateValues" dxfId="108" priority="10"/>
  </conditionalFormatting>
  <conditionalFormatting sqref="E96">
    <cfRule type="duplicateValues" dxfId="107" priority="9"/>
  </conditionalFormatting>
  <conditionalFormatting sqref="E72:E73">
    <cfRule type="duplicateValues" dxfId="106" priority="7"/>
  </conditionalFormatting>
  <conditionalFormatting sqref="E72:E73">
    <cfRule type="duplicateValues" dxfId="105" priority="8"/>
  </conditionalFormatting>
  <conditionalFormatting sqref="E62:E63">
    <cfRule type="duplicateValues" dxfId="104" priority="5"/>
  </conditionalFormatting>
  <conditionalFormatting sqref="E62:E63">
    <cfRule type="duplicateValues" dxfId="103" priority="6"/>
  </conditionalFormatting>
  <conditionalFormatting sqref="E97">
    <cfRule type="duplicateValues" dxfId="102" priority="4"/>
  </conditionalFormatting>
  <conditionalFormatting sqref="E97">
    <cfRule type="duplicateValues" dxfId="101" priority="3"/>
  </conditionalFormatting>
  <conditionalFormatting sqref="E64">
    <cfRule type="duplicateValues" dxfId="100" priority="1"/>
  </conditionalFormatting>
  <conditionalFormatting sqref="E64">
    <cfRule type="duplicateValues" dxfId="99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96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96 355 699 238 930 224 696 267 235 151 527 889                                                  </v>
      </c>
    </row>
    <row r="3" spans="2:6" ht="18.75" thickBot="1" x14ac:dyDescent="0.3">
      <c r="B3" s="22">
        <v>355</v>
      </c>
      <c r="C3" s="29" t="s">
        <v>17</v>
      </c>
    </row>
    <row r="4" spans="2:6" ht="18.75" thickBot="1" x14ac:dyDescent="0.3">
      <c r="B4" s="22">
        <v>699</v>
      </c>
      <c r="C4" s="29" t="s">
        <v>17</v>
      </c>
    </row>
    <row r="5" spans="2:6" ht="18.75" thickBot="1" x14ac:dyDescent="0.3">
      <c r="B5" s="22">
        <v>238</v>
      </c>
      <c r="C5" s="29" t="s">
        <v>17</v>
      </c>
    </row>
    <row r="6" spans="2:6" ht="18.75" thickBot="1" x14ac:dyDescent="0.3">
      <c r="B6" s="22">
        <v>930</v>
      </c>
      <c r="C6" s="29" t="s">
        <v>17</v>
      </c>
    </row>
    <row r="7" spans="2:6" ht="18.75" thickBot="1" x14ac:dyDescent="0.3">
      <c r="B7" s="22">
        <v>224</v>
      </c>
      <c r="C7" s="29" t="s">
        <v>17</v>
      </c>
    </row>
    <row r="8" spans="2:6" ht="18.75" thickBot="1" x14ac:dyDescent="0.3">
      <c r="B8" s="22">
        <v>696</v>
      </c>
      <c r="C8" s="29" t="s">
        <v>17</v>
      </c>
    </row>
    <row r="9" spans="2:6" ht="18.75" thickBot="1" x14ac:dyDescent="0.3">
      <c r="B9" s="22">
        <v>267</v>
      </c>
      <c r="C9" s="29" t="s">
        <v>17</v>
      </c>
    </row>
    <row r="10" spans="2:6" ht="18.75" thickBot="1" x14ac:dyDescent="0.3">
      <c r="B10" s="22">
        <v>235</v>
      </c>
      <c r="C10" s="29" t="s">
        <v>17</v>
      </c>
    </row>
    <row r="11" spans="2:6" ht="18.75" thickBot="1" x14ac:dyDescent="0.3">
      <c r="B11" s="22">
        <v>151</v>
      </c>
      <c r="C11" s="29" t="s">
        <v>17</v>
      </c>
    </row>
    <row r="12" spans="2:6" ht="18.75" thickBot="1" x14ac:dyDescent="0.3">
      <c r="B12" s="22">
        <v>527</v>
      </c>
      <c r="C12" s="29" t="s">
        <v>17</v>
      </c>
    </row>
    <row r="13" spans="2:6" ht="18.75" thickBot="1" x14ac:dyDescent="0.3">
      <c r="B13" s="22">
        <v>889</v>
      </c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33"/>
      <c r="C31" s="29" t="s">
        <v>17</v>
      </c>
    </row>
    <row r="32" spans="2:3" ht="18.75" thickBot="1" x14ac:dyDescent="0.3">
      <c r="B32" s="33"/>
      <c r="C32" s="29" t="s">
        <v>17</v>
      </c>
    </row>
    <row r="33" spans="2:3" ht="18.75" thickBot="1" x14ac:dyDescent="0.3">
      <c r="B33" s="33"/>
      <c r="C33" s="29" t="s">
        <v>17</v>
      </c>
    </row>
    <row r="34" spans="2:3" ht="18.75" thickBot="1" x14ac:dyDescent="0.3">
      <c r="B34" s="33"/>
      <c r="C34" s="29" t="s">
        <v>17</v>
      </c>
    </row>
    <row r="35" spans="2:3" ht="18.75" thickBot="1" x14ac:dyDescent="0.3">
      <c r="B35" s="33"/>
      <c r="C35" s="29" t="s">
        <v>17</v>
      </c>
    </row>
    <row r="36" spans="2:3" ht="18.75" thickBot="1" x14ac:dyDescent="0.3">
      <c r="B36" s="33"/>
      <c r="C36" s="29" t="s">
        <v>17</v>
      </c>
    </row>
    <row r="37" spans="2:3" ht="18.75" thickBot="1" x14ac:dyDescent="0.3">
      <c r="B37" s="33"/>
      <c r="C37" s="29" t="s">
        <v>17</v>
      </c>
    </row>
    <row r="38" spans="2:3" ht="18.75" thickBot="1" x14ac:dyDescent="0.3">
      <c r="B38" s="33"/>
      <c r="C38" s="29" t="s">
        <v>17</v>
      </c>
    </row>
    <row r="39" spans="2:3" ht="18.75" thickBot="1" x14ac:dyDescent="0.3">
      <c r="B39" s="33"/>
      <c r="C39" s="29" t="s">
        <v>17</v>
      </c>
    </row>
    <row r="40" spans="2:3" ht="18.75" thickBot="1" x14ac:dyDescent="0.3">
      <c r="B40" s="33"/>
      <c r="C40" s="29" t="s">
        <v>17</v>
      </c>
    </row>
    <row r="41" spans="2:3" ht="18.75" thickBot="1" x14ac:dyDescent="0.3">
      <c r="B41" s="33"/>
      <c r="C41" s="29" t="s">
        <v>17</v>
      </c>
    </row>
    <row r="42" spans="2:3" ht="18.75" thickBot="1" x14ac:dyDescent="0.3">
      <c r="B42" s="33"/>
      <c r="C42" s="29" t="s">
        <v>17</v>
      </c>
    </row>
    <row r="43" spans="2:3" ht="18.75" thickBot="1" x14ac:dyDescent="0.3">
      <c r="B43" s="33"/>
      <c r="C43" s="29" t="s">
        <v>17</v>
      </c>
    </row>
    <row r="44" spans="2:3" ht="18.75" thickBot="1" x14ac:dyDescent="0.3">
      <c r="B44" s="33"/>
      <c r="C44" s="29" t="s">
        <v>17</v>
      </c>
    </row>
    <row r="45" spans="2:3" ht="18.75" thickBot="1" x14ac:dyDescent="0.3">
      <c r="B45" s="33"/>
      <c r="C45" s="29" t="s">
        <v>17</v>
      </c>
    </row>
    <row r="46" spans="2:3" ht="18.75" thickBot="1" x14ac:dyDescent="0.3">
      <c r="B46" s="33"/>
      <c r="C46" s="29" t="s">
        <v>17</v>
      </c>
    </row>
    <row r="47" spans="2:3" ht="18.75" thickBot="1" x14ac:dyDescent="0.3">
      <c r="B47" s="33"/>
      <c r="C47" s="29" t="s">
        <v>17</v>
      </c>
    </row>
    <row r="48" spans="2:3" ht="18.75" thickBot="1" x14ac:dyDescent="0.3">
      <c r="B48" s="33"/>
      <c r="C48" s="29" t="s">
        <v>17</v>
      </c>
    </row>
    <row r="49" spans="2:3" ht="18.75" thickBot="1" x14ac:dyDescent="0.3">
      <c r="B49" s="33"/>
      <c r="C49" s="29" t="s">
        <v>17</v>
      </c>
    </row>
    <row r="50" spans="2:3" ht="18.75" thickBot="1" x14ac:dyDescent="0.3">
      <c r="B50" s="33"/>
      <c r="C50" s="29" t="s">
        <v>17</v>
      </c>
    </row>
    <row r="51" spans="2:3" ht="18.75" thickBot="1" x14ac:dyDescent="0.3">
      <c r="B51" s="33"/>
      <c r="C51" s="29" t="s">
        <v>17</v>
      </c>
    </row>
    <row r="52" spans="2:3" ht="18.75" thickBot="1" x14ac:dyDescent="0.3">
      <c r="B52" s="33"/>
      <c r="C52" s="29" t="s">
        <v>17</v>
      </c>
    </row>
    <row r="53" spans="2:3" ht="18.75" thickBot="1" x14ac:dyDescent="0.3">
      <c r="B53" s="33"/>
      <c r="C53" s="29" t="s">
        <v>17</v>
      </c>
    </row>
    <row r="54" spans="2:3" ht="18.75" thickBot="1" x14ac:dyDescent="0.3">
      <c r="B54" s="33"/>
      <c r="C54" s="29" t="s">
        <v>17</v>
      </c>
    </row>
    <row r="55" spans="2:3" ht="18.75" thickBot="1" x14ac:dyDescent="0.3">
      <c r="B55" s="33"/>
      <c r="C55" s="29" t="s">
        <v>17</v>
      </c>
    </row>
    <row r="56" spans="2:3" ht="18.75" thickBot="1" x14ac:dyDescent="0.3">
      <c r="B56" s="33"/>
      <c r="C56" s="29" t="s">
        <v>17</v>
      </c>
    </row>
    <row r="57" spans="2:3" ht="18.75" thickBot="1" x14ac:dyDescent="0.3">
      <c r="B57" s="33"/>
      <c r="C57" s="29" t="s">
        <v>17</v>
      </c>
    </row>
    <row r="58" spans="2:3" ht="18.75" thickBot="1" x14ac:dyDescent="0.3">
      <c r="B58" s="33"/>
      <c r="C58" s="29" t="s">
        <v>17</v>
      </c>
    </row>
    <row r="59" spans="2:3" ht="18.75" thickBot="1" x14ac:dyDescent="0.3">
      <c r="B59" s="33"/>
      <c r="C59" s="29" t="s">
        <v>17</v>
      </c>
    </row>
    <row r="60" spans="2:3" ht="18.75" thickBot="1" x14ac:dyDescent="0.3">
      <c r="B60" s="33"/>
      <c r="C60" s="29" t="s">
        <v>17</v>
      </c>
    </row>
    <row r="61" spans="2:3" ht="18.75" thickBot="1" x14ac:dyDescent="0.3">
      <c r="B61" s="33"/>
      <c r="C61" s="29" t="s">
        <v>17</v>
      </c>
    </row>
    <row r="62" spans="2:3" ht="18.75" thickBot="1" x14ac:dyDescent="0.3">
      <c r="B62" s="33"/>
      <c r="C62" s="29" t="s">
        <v>17</v>
      </c>
    </row>
    <row r="63" spans="2:3" ht="18.75" thickBot="1" x14ac:dyDescent="0.3">
      <c r="B63" s="33"/>
      <c r="C63" s="29" t="s">
        <v>17</v>
      </c>
    </row>
    <row r="64" spans="2:3" ht="18.75" thickBot="1" x14ac:dyDescent="0.3">
      <c r="B64" s="33"/>
      <c r="C64" s="29" t="s">
        <v>17</v>
      </c>
    </row>
    <row r="65" spans="2:3" ht="18.75" thickBot="1" x14ac:dyDescent="0.3">
      <c r="B65" s="33"/>
      <c r="C65" s="29" t="s">
        <v>17</v>
      </c>
    </row>
    <row r="66" spans="2:3" ht="18.75" thickBot="1" x14ac:dyDescent="0.3">
      <c r="B66" s="33"/>
      <c r="C66" s="29" t="s">
        <v>17</v>
      </c>
    </row>
    <row r="67" spans="2:3" ht="18.75" thickBot="1" x14ac:dyDescent="0.3">
      <c r="B67" s="33"/>
      <c r="C67" s="29" t="s">
        <v>17</v>
      </c>
    </row>
    <row r="68" spans="2:3" ht="18.75" thickBot="1" x14ac:dyDescent="0.3">
      <c r="B68" s="34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98" priority="83"/>
  </conditionalFormatting>
  <conditionalFormatting sqref="B31:B68">
    <cfRule type="duplicateValues" dxfId="97" priority="81"/>
  </conditionalFormatting>
  <conditionalFormatting sqref="B26:B30">
    <cfRule type="duplicateValues" dxfId="96" priority="77"/>
  </conditionalFormatting>
  <conditionalFormatting sqref="B23:B25">
    <cfRule type="duplicateValues" dxfId="95" priority="76"/>
  </conditionalFormatting>
  <conditionalFormatting sqref="B16:B19">
    <cfRule type="duplicateValues" dxfId="94" priority="58"/>
  </conditionalFormatting>
  <conditionalFormatting sqref="B16:B19">
    <cfRule type="duplicateValues" dxfId="93" priority="56"/>
    <cfRule type="duplicateValues" dxfId="92" priority="57"/>
  </conditionalFormatting>
  <conditionalFormatting sqref="B20:B22">
    <cfRule type="duplicateValues" dxfId="91" priority="55"/>
  </conditionalFormatting>
  <conditionalFormatting sqref="B20:B22">
    <cfRule type="duplicateValues" dxfId="90" priority="54"/>
  </conditionalFormatting>
  <conditionalFormatting sqref="B20:B22">
    <cfRule type="duplicateValues" dxfId="89" priority="53"/>
  </conditionalFormatting>
  <conditionalFormatting sqref="B20:B22">
    <cfRule type="duplicateValues" dxfId="88" priority="52"/>
  </conditionalFormatting>
  <conditionalFormatting sqref="B20:B22">
    <cfRule type="duplicateValues" dxfId="87" priority="51"/>
  </conditionalFormatting>
  <conditionalFormatting sqref="B20:B22">
    <cfRule type="duplicateValues" dxfId="86" priority="50"/>
  </conditionalFormatting>
  <conditionalFormatting sqref="B20:B22">
    <cfRule type="duplicateValues" dxfId="85" priority="48"/>
    <cfRule type="duplicateValues" dxfId="84" priority="49"/>
  </conditionalFormatting>
  <conditionalFormatting sqref="B20:B22">
    <cfRule type="duplicateValues" dxfId="83" priority="47"/>
  </conditionalFormatting>
  <conditionalFormatting sqref="B20:B22">
    <cfRule type="duplicateValues" dxfId="82" priority="46"/>
  </conditionalFormatting>
  <conditionalFormatting sqref="B20:B22">
    <cfRule type="duplicateValues" dxfId="81" priority="44"/>
    <cfRule type="duplicateValues" dxfId="80" priority="45"/>
  </conditionalFormatting>
  <conditionalFormatting sqref="B15:B19">
    <cfRule type="duplicateValues" dxfId="79" priority="43"/>
  </conditionalFormatting>
  <conditionalFormatting sqref="B15:B19">
    <cfRule type="duplicateValues" dxfId="78" priority="42"/>
  </conditionalFormatting>
  <conditionalFormatting sqref="B15:B19">
    <cfRule type="duplicateValues" dxfId="77" priority="40"/>
    <cfRule type="duplicateValues" dxfId="76" priority="41"/>
  </conditionalFormatting>
  <conditionalFormatting sqref="B15:B19">
    <cfRule type="duplicateValues" dxfId="75" priority="39"/>
  </conditionalFormatting>
  <conditionalFormatting sqref="B15:B22">
    <cfRule type="duplicateValues" dxfId="74" priority="37"/>
    <cfRule type="duplicateValues" dxfId="73" priority="38"/>
  </conditionalFormatting>
  <conditionalFormatting sqref="B15:B19">
    <cfRule type="duplicateValues" dxfId="72" priority="36"/>
  </conditionalFormatting>
  <conditionalFormatting sqref="B15">
    <cfRule type="duplicateValues" dxfId="71" priority="35"/>
  </conditionalFormatting>
  <conditionalFormatting sqref="B15">
    <cfRule type="duplicateValues" dxfId="70" priority="33"/>
    <cfRule type="duplicateValues" dxfId="69" priority="34"/>
  </conditionalFormatting>
  <conditionalFormatting sqref="B14">
    <cfRule type="duplicateValues" dxfId="68" priority="32"/>
  </conditionalFormatting>
  <conditionalFormatting sqref="B14">
    <cfRule type="duplicateValues" dxfId="67" priority="31"/>
  </conditionalFormatting>
  <conditionalFormatting sqref="B14">
    <cfRule type="duplicateValues" dxfId="66" priority="30"/>
  </conditionalFormatting>
  <conditionalFormatting sqref="B14">
    <cfRule type="duplicateValues" dxfId="65" priority="29"/>
  </conditionalFormatting>
  <conditionalFormatting sqref="B14">
    <cfRule type="duplicateValues" dxfId="64" priority="28"/>
  </conditionalFormatting>
  <conditionalFormatting sqref="B14">
    <cfRule type="duplicateValues" dxfId="63" priority="27"/>
  </conditionalFormatting>
  <conditionalFormatting sqref="B14">
    <cfRule type="duplicateValues" dxfId="62" priority="25"/>
    <cfRule type="duplicateValues" dxfId="61" priority="26"/>
  </conditionalFormatting>
  <conditionalFormatting sqref="B14">
    <cfRule type="duplicateValues" dxfId="60" priority="24"/>
  </conditionalFormatting>
  <conditionalFormatting sqref="B14">
    <cfRule type="duplicateValues" dxfId="59" priority="23"/>
  </conditionalFormatting>
  <conditionalFormatting sqref="B14">
    <cfRule type="duplicateValues" dxfId="58" priority="21"/>
    <cfRule type="duplicateValues" dxfId="57" priority="22"/>
  </conditionalFormatting>
  <conditionalFormatting sqref="B14">
    <cfRule type="duplicateValues" dxfId="56" priority="20"/>
  </conditionalFormatting>
  <conditionalFormatting sqref="B14">
    <cfRule type="duplicateValues" dxfId="55" priority="19"/>
  </conditionalFormatting>
  <conditionalFormatting sqref="B14">
    <cfRule type="duplicateValues" dxfId="54" priority="18"/>
  </conditionalFormatting>
  <conditionalFormatting sqref="B14">
    <cfRule type="duplicateValues" dxfId="53" priority="17"/>
  </conditionalFormatting>
  <conditionalFormatting sqref="B14">
    <cfRule type="duplicateValues" dxfId="52" priority="16"/>
  </conditionalFormatting>
  <conditionalFormatting sqref="B14">
    <cfRule type="duplicateValues" dxfId="51" priority="15"/>
  </conditionalFormatting>
  <conditionalFormatting sqref="B14">
    <cfRule type="duplicateValues" dxfId="50" priority="13"/>
    <cfRule type="duplicateValues" dxfId="49" priority="14"/>
  </conditionalFormatting>
  <conditionalFormatting sqref="B14">
    <cfRule type="duplicateValues" dxfId="48" priority="12"/>
  </conditionalFormatting>
  <conditionalFormatting sqref="B14">
    <cfRule type="duplicateValues" dxfId="47" priority="11"/>
  </conditionalFormatting>
  <conditionalFormatting sqref="B14">
    <cfRule type="duplicateValues" dxfId="46" priority="9"/>
    <cfRule type="duplicateValues" dxfId="45" priority="10"/>
  </conditionalFormatting>
  <conditionalFormatting sqref="B14">
    <cfRule type="duplicateValues" dxfId="44" priority="7"/>
    <cfRule type="duplicateValues" dxfId="43" priority="8"/>
  </conditionalFormatting>
  <conditionalFormatting sqref="B2:B9">
    <cfRule type="duplicateValues" dxfId="42" priority="6"/>
  </conditionalFormatting>
  <conditionalFormatting sqref="B2:B9">
    <cfRule type="duplicateValues" dxfId="41" priority="4"/>
    <cfRule type="duplicateValues" dxfId="40" priority="5"/>
  </conditionalFormatting>
  <conditionalFormatting sqref="B10:B13">
    <cfRule type="duplicateValues" dxfId="39" priority="3"/>
  </conditionalFormatting>
  <conditionalFormatting sqref="B10:B13">
    <cfRule type="duplicateValues" dxfId="38" priority="1"/>
    <cfRule type="duplicateValues" dxfId="37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2021-06-07T21:15:04Z</dcterms:modified>
</cp:coreProperties>
</file>