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08\"/>
    </mc:Choice>
  </mc:AlternateContent>
  <bookViews>
    <workbookView xWindow="0" yWindow="0" windowWidth="20400" windowHeight="765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Efectivo!$A$62:$E$62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" l="1"/>
  <c r="B59" i="1"/>
  <c r="A57" i="1"/>
  <c r="C57" i="1"/>
  <c r="B49" i="1"/>
  <c r="B39" i="1" l="1"/>
  <c r="C37" i="1"/>
  <c r="A37" i="1"/>
  <c r="C25" i="1"/>
  <c r="C26" i="1"/>
  <c r="A25" i="1"/>
  <c r="A26" i="1"/>
  <c r="C19" i="1"/>
  <c r="C20" i="1"/>
  <c r="C21" i="1"/>
  <c r="C22" i="1"/>
  <c r="C23" i="1"/>
  <c r="C24" i="1"/>
  <c r="A23" i="1"/>
  <c r="A24" i="1"/>
  <c r="A19" i="1"/>
  <c r="A20" i="1"/>
  <c r="A21" i="1"/>
  <c r="A22" i="1"/>
  <c r="C72" i="1"/>
  <c r="C73" i="1"/>
  <c r="A72" i="1"/>
  <c r="A73" i="1"/>
  <c r="C54" i="1"/>
  <c r="C55" i="1"/>
  <c r="A54" i="1"/>
  <c r="A55" i="1"/>
  <c r="C47" i="1"/>
  <c r="C48" i="1"/>
  <c r="A47" i="1"/>
  <c r="A48" i="1"/>
  <c r="B75" i="1"/>
  <c r="A18" i="1"/>
  <c r="C17" i="1"/>
  <c r="C18" i="1"/>
  <c r="A17" i="1"/>
  <c r="C14" i="1"/>
  <c r="C15" i="1"/>
  <c r="A14" i="1"/>
  <c r="A15" i="1"/>
  <c r="C10" i="1"/>
  <c r="C11" i="1"/>
  <c r="C12" i="1"/>
  <c r="A10" i="1"/>
  <c r="A11" i="1"/>
  <c r="A12" i="1"/>
  <c r="A13" i="1"/>
  <c r="B65" i="1"/>
  <c r="C74" i="1"/>
  <c r="A74" i="1"/>
  <c r="C28" i="1"/>
  <c r="C53" i="1"/>
  <c r="C56" i="1"/>
  <c r="C58" i="1"/>
  <c r="A28" i="1"/>
  <c r="A53" i="1"/>
  <c r="A56" i="1"/>
  <c r="A58" i="1"/>
  <c r="C46" i="1"/>
  <c r="C27" i="1"/>
  <c r="A46" i="1"/>
  <c r="A27" i="1"/>
  <c r="C34" i="1"/>
  <c r="C35" i="1"/>
  <c r="C36" i="1"/>
  <c r="C38" i="1"/>
  <c r="A34" i="1"/>
  <c r="A35" i="1"/>
  <c r="A36" i="1"/>
  <c r="A38" i="1"/>
  <c r="C13" i="1"/>
  <c r="C16" i="1"/>
  <c r="A16" i="1"/>
  <c r="C45" i="1" l="1"/>
  <c r="A45" i="1"/>
  <c r="C64" i="1"/>
  <c r="A64" i="1"/>
  <c r="A63" i="1" l="1"/>
  <c r="C63" i="1"/>
  <c r="A33" i="1" l="1"/>
  <c r="C33" i="1"/>
  <c r="C44" i="1" l="1"/>
  <c r="A44" i="1"/>
  <c r="A9" i="1" l="1"/>
  <c r="C9" i="1"/>
  <c r="C43" i="1" l="1"/>
  <c r="A43" i="1"/>
  <c r="A68" i="1" l="1"/>
  <c r="F2" i="3" l="1"/>
</calcChain>
</file>

<file path=xl/sharedStrings.xml><?xml version="1.0" encoding="utf-8"?>
<sst xmlns="http://schemas.openxmlformats.org/spreadsheetml/2006/main" count="997" uniqueCount="28">
  <si>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</si>
  <si>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</si>
  <si>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</si>
  <si>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</si>
  <si>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</si>
  <si>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</si>
  <si>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</si>
  <si>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</si>
  <si>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</si>
  <si>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</si>
  <si>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</si>
  <si>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</si>
  <si>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</si>
  <si>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</si>
  <si>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</si>
  <si>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</si>
  <si>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</si>
  <si>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</si>
  <si>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</si>
  <si>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</si>
  <si>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</si>
  <si>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</si>
  <si>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2 Gavetas Vacías + 1 Fallando</t>
  </si>
  <si>
    <t>Abastecido</t>
  </si>
  <si>
    <t>GAVETA DE DEPOSITO LLENA</t>
  </si>
  <si>
    <t>GAVETA DE RECHAZO LLENA</t>
  </si>
  <si>
    <t>M</t>
  </si>
  <si>
    <t>3335913818 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</si>
</sst>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10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39" fillId="6" borderId="1" xfId="0" applyFont="1" applyFill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4"/>
      <tableStyleElement type="headerRow" dxfId="53"/>
      <tableStyleElement type="totalRow" dxfId="52"/>
      <tableStyleElement type="firstColumn" dxfId="51"/>
      <tableStyleElement type="lastColumn" dxfId="50"/>
      <tableStyleElement type="firstRowStripe" dxfId="49"/>
      <tableStyleElement type="firstColumnStripe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zoomScale="85" zoomScaleNormal="85" workbookViewId="0">
      <selection activeCell="B30" sqref="B30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67.7109375" customWidth="1"/>
    <col min="4" max="4" width="39.28515625" bestFit="1" customWidth="1"/>
    <col min="5" max="5" width="18.85546875" bestFit="1" customWidth="1"/>
  </cols>
  <sheetData>
    <row r="1" spans="1:6" ht="22.5" x14ac:dyDescent="0.25">
      <c r="A1" s="45" t="s">
        <v>1</v>
      </c>
      <c r="B1" s="46"/>
      <c r="C1" s="46"/>
      <c r="D1" s="46"/>
      <c r="E1" s="47"/>
    </row>
    <row r="2" spans="1:6" ht="25.5" x14ac:dyDescent="0.25">
      <c r="A2" s="48" t="s">
        <v>0</v>
      </c>
      <c r="B2" s="49"/>
      <c r="C2" s="49"/>
      <c r="D2" s="49"/>
      <c r="E2" s="50"/>
    </row>
    <row r="3" spans="1:6" ht="18" x14ac:dyDescent="0.25">
      <c r="B3" s="1"/>
      <c r="C3" s="1"/>
      <c r="D3" s="1"/>
      <c r="E3" s="10"/>
    </row>
    <row r="4" spans="1:6" ht="18.75" thickBot="1" x14ac:dyDescent="0.3">
      <c r="A4" s="7" t="s">
        <v>2</v>
      </c>
      <c r="B4" s="9">
        <v>44355.25</v>
      </c>
      <c r="C4" s="1"/>
      <c r="D4" s="1"/>
      <c r="E4" s="11"/>
    </row>
    <row r="5" spans="1:6" ht="18.75" thickBot="1" x14ac:dyDescent="0.3">
      <c r="A5" s="7" t="s">
        <v>3</v>
      </c>
      <c r="B5" s="9">
        <v>44355.708333333336</v>
      </c>
      <c r="C5" s="8"/>
      <c r="D5" s="1"/>
      <c r="E5" s="11"/>
    </row>
    <row r="6" spans="1:6" ht="18" x14ac:dyDescent="0.25">
      <c r="B6" s="1"/>
      <c r="C6" s="1"/>
      <c r="D6" s="1"/>
      <c r="E6" s="13"/>
    </row>
    <row r="7" spans="1:6" ht="18" x14ac:dyDescent="0.25">
      <c r="A7" s="51" t="s">
        <v>4</v>
      </c>
      <c r="B7" s="52"/>
      <c r="C7" s="52"/>
      <c r="D7" s="52"/>
      <c r="E7" s="53"/>
    </row>
    <row r="8" spans="1:6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6" ht="18" x14ac:dyDescent="0.25">
      <c r="A9" s="19" t="str">
        <f>VLOOKUP(B9,'[1]LISTADO ATM'!$A$2:$C$822,3,0)</f>
        <v>DISTRITO NACIONAL</v>
      </c>
      <c r="B9" s="22">
        <v>949</v>
      </c>
      <c r="C9" s="25" t="str">
        <f>VLOOKUP(B9,'[1]LISTADO ATM'!$A$2:$B$822,2,0)</f>
        <v xml:space="preserve">ATM S/M Bravo San Isidro Coral Mall </v>
      </c>
      <c r="D9" s="16" t="s">
        <v>23</v>
      </c>
      <c r="E9" s="27">
        <v>3335910595</v>
      </c>
    </row>
    <row r="10" spans="1:6" ht="18" x14ac:dyDescent="0.25">
      <c r="A10" s="19" t="str">
        <f>VLOOKUP(B10,'[1]LISTADO ATM'!$A$2:$C$822,3,0)</f>
        <v>SUR</v>
      </c>
      <c r="B10" s="22">
        <v>182</v>
      </c>
      <c r="C10" s="25" t="str">
        <f>VLOOKUP(B10,'[1]LISTADO ATM'!$A$2:$B$822,2,0)</f>
        <v xml:space="preserve">ATM Barahona Comb </v>
      </c>
      <c r="D10" s="16" t="s">
        <v>23</v>
      </c>
      <c r="E10" s="27">
        <v>3335912326</v>
      </c>
      <c r="F10" t="s">
        <v>26</v>
      </c>
    </row>
    <row r="11" spans="1:6" ht="18" x14ac:dyDescent="0.25">
      <c r="A11" s="19" t="str">
        <f>VLOOKUP(B11,'[1]LISTADO ATM'!$A$2:$C$822,3,0)</f>
        <v>NORTE</v>
      </c>
      <c r="B11" s="22">
        <v>645</v>
      </c>
      <c r="C11" s="25" t="str">
        <f>VLOOKUP(B11,'[1]LISTADO ATM'!$A$2:$B$822,2,0)</f>
        <v xml:space="preserve">ATM UNP Cabrera </v>
      </c>
      <c r="D11" s="16" t="s">
        <v>23</v>
      </c>
      <c r="E11" s="27">
        <v>3335912332</v>
      </c>
      <c r="F11" t="s">
        <v>26</v>
      </c>
    </row>
    <row r="12" spans="1:6" ht="18" x14ac:dyDescent="0.25">
      <c r="A12" s="19" t="str">
        <f>VLOOKUP(B12,'[1]LISTADO ATM'!$A$2:$C$822,3,0)</f>
        <v>NORTE</v>
      </c>
      <c r="B12" s="22">
        <v>950</v>
      </c>
      <c r="C12" s="25" t="str">
        <f>VLOOKUP(B12,'[1]LISTADO ATM'!$A$2:$B$822,2,0)</f>
        <v xml:space="preserve">ATM Oficina Monterrico </v>
      </c>
      <c r="D12" s="16" t="s">
        <v>23</v>
      </c>
      <c r="E12" s="27">
        <v>3335912350</v>
      </c>
    </row>
    <row r="13" spans="1:6" ht="18" x14ac:dyDescent="0.25">
      <c r="A13" s="19" t="str">
        <f>VLOOKUP(B13,'[1]LISTADO ATM'!$A$2:$C$822,3,0)</f>
        <v>NORTE</v>
      </c>
      <c r="B13" s="22">
        <v>687</v>
      </c>
      <c r="C13" s="25" t="str">
        <f>VLOOKUP(B13,'[1]LISTADO ATM'!$A$2:$B$822,2,0)</f>
        <v>ATM Oficina Monterrico II</v>
      </c>
      <c r="D13" s="16" t="s">
        <v>23</v>
      </c>
      <c r="E13" s="27">
        <v>3335912439</v>
      </c>
      <c r="F13" t="s">
        <v>26</v>
      </c>
    </row>
    <row r="14" spans="1:6" ht="18" x14ac:dyDescent="0.25">
      <c r="A14" s="19" t="str">
        <f>VLOOKUP(B14,'[1]LISTADO ATM'!$A$2:$C$822,3,0)</f>
        <v>ESTE</v>
      </c>
      <c r="B14" s="22">
        <v>673</v>
      </c>
      <c r="C14" s="25" t="str">
        <f>VLOOKUP(B14,'[1]LISTADO ATM'!$A$2:$B$822,2,0)</f>
        <v>ATM Clínica Dr. Cruz Jiminián</v>
      </c>
      <c r="D14" s="16" t="s">
        <v>23</v>
      </c>
      <c r="E14" s="25">
        <v>3335910638</v>
      </c>
    </row>
    <row r="15" spans="1:6" ht="18" x14ac:dyDescent="0.25">
      <c r="A15" s="19" t="str">
        <f>VLOOKUP(B15,'[1]LISTADO ATM'!$A$2:$C$822,3,0)</f>
        <v>DISTRITO NACIONAL</v>
      </c>
      <c r="B15" s="22">
        <v>577</v>
      </c>
      <c r="C15" s="25" t="str">
        <f>VLOOKUP(B15,'[1]LISTADO ATM'!$A$2:$B$822,2,0)</f>
        <v xml:space="preserve">ATM Olé Ave. Duarte </v>
      </c>
      <c r="D15" s="16" t="s">
        <v>23</v>
      </c>
      <c r="E15" s="25">
        <v>3335910615</v>
      </c>
    </row>
    <row r="16" spans="1:6" ht="18" x14ac:dyDescent="0.25">
      <c r="A16" s="19" t="str">
        <f>VLOOKUP(B16,'[1]LISTADO ATM'!$A$2:$C$822,3,0)</f>
        <v>ESTE</v>
      </c>
      <c r="B16" s="41">
        <v>844</v>
      </c>
      <c r="C16" s="25" t="str">
        <f>VLOOKUP(B16,'[1]LISTADO ATM'!$A$2:$B$822,2,0)</f>
        <v xml:space="preserve">ATM San Juan Shopping Center (Bávaro) </v>
      </c>
      <c r="D16" s="16" t="s">
        <v>23</v>
      </c>
      <c r="E16" s="31">
        <v>3335912343</v>
      </c>
      <c r="F16" t="s">
        <v>26</v>
      </c>
    </row>
    <row r="17" spans="1:6" ht="18" x14ac:dyDescent="0.25">
      <c r="A17" s="19" t="str">
        <f>VLOOKUP(B17,'[1]LISTADO ATM'!$A$2:$C$822,3,0)</f>
        <v>DISTRITO NACIONAL</v>
      </c>
      <c r="B17" s="41">
        <v>717</v>
      </c>
      <c r="C17" s="25" t="str">
        <f>VLOOKUP(B17,'[1]LISTADO ATM'!$A$2:$B$822,2,0)</f>
        <v xml:space="preserve">ATM Oficina Los Alcarrizos </v>
      </c>
      <c r="D17" s="16" t="s">
        <v>23</v>
      </c>
      <c r="E17" s="31">
        <v>3335912476</v>
      </c>
    </row>
    <row r="18" spans="1:6" ht="18" x14ac:dyDescent="0.25">
      <c r="A18" s="19" t="str">
        <f>VLOOKUP(B18,'[1]LISTADO ATM'!$A$2:$C$822,3,0)</f>
        <v>NORTE</v>
      </c>
      <c r="B18" s="41">
        <v>986</v>
      </c>
      <c r="C18" s="25" t="str">
        <f>VLOOKUP(B18,'[1]LISTADO ATM'!$A$2:$B$822,2,0)</f>
        <v xml:space="preserve">ATM S/M Jumbo (La Vega) </v>
      </c>
      <c r="D18" s="16" t="s">
        <v>23</v>
      </c>
      <c r="E18" s="27">
        <v>3335912475</v>
      </c>
    </row>
    <row r="19" spans="1:6" ht="18" x14ac:dyDescent="0.25">
      <c r="A19" s="19" t="str">
        <f>VLOOKUP(B19,'[1]LISTADO ATM'!$A$2:$C$822,3,0)</f>
        <v>NORTE</v>
      </c>
      <c r="B19" s="41">
        <v>361</v>
      </c>
      <c r="C19" s="25" t="str">
        <f>VLOOKUP(B19,'[1]LISTADO ATM'!$A$2:$B$822,2,0)</f>
        <v>ATM Estación Next La Cumbre</v>
      </c>
      <c r="D19" s="16" t="s">
        <v>23</v>
      </c>
      <c r="E19" s="27">
        <v>3335910608</v>
      </c>
    </row>
    <row r="20" spans="1:6" ht="18" x14ac:dyDescent="0.25">
      <c r="A20" s="19" t="str">
        <f>VLOOKUP(B20,'[1]LISTADO ATM'!$A$2:$C$822,3,0)</f>
        <v>SUR</v>
      </c>
      <c r="B20" s="41">
        <v>677</v>
      </c>
      <c r="C20" s="25" t="str">
        <f>VLOOKUP(B20,'[1]LISTADO ATM'!$A$2:$B$822,2,0)</f>
        <v>ATM PBG Villa Jaragua</v>
      </c>
      <c r="D20" s="16" t="s">
        <v>23</v>
      </c>
      <c r="E20" s="27">
        <v>3335912410</v>
      </c>
      <c r="F20" t="s">
        <v>26</v>
      </c>
    </row>
    <row r="21" spans="1:6" ht="18" x14ac:dyDescent="0.25">
      <c r="A21" s="19" t="str">
        <f>VLOOKUP(B21,'[1]LISTADO ATM'!$A$2:$C$822,3,0)</f>
        <v>ESTE</v>
      </c>
      <c r="B21" s="22">
        <v>608</v>
      </c>
      <c r="C21" s="25" t="str">
        <f>VLOOKUP(B21,'[1]LISTADO ATM'!$A$2:$B$822,2,0)</f>
        <v xml:space="preserve">ATM Oficina Jumbo (San Pedro) </v>
      </c>
      <c r="D21" s="16" t="s">
        <v>23</v>
      </c>
      <c r="E21" s="25">
        <v>3335910019</v>
      </c>
      <c r="F21" t="s">
        <v>26</v>
      </c>
    </row>
    <row r="22" spans="1:6" ht="18" x14ac:dyDescent="0.25">
      <c r="A22" s="19" t="str">
        <f>VLOOKUP(B22,'[1]LISTADO ATM'!$A$2:$C$822,3,0)</f>
        <v>NORTE</v>
      </c>
      <c r="B22" s="22">
        <v>142</v>
      </c>
      <c r="C22" s="25" t="str">
        <f>VLOOKUP(B22,'[1]LISTADO ATM'!$A$2:$B$822,2,0)</f>
        <v xml:space="preserve">ATM Centro de Caja Galerías Bonao </v>
      </c>
      <c r="D22" s="16" t="s">
        <v>23</v>
      </c>
      <c r="E22" s="25">
        <v>3335912878</v>
      </c>
      <c r="F22" t="s">
        <v>26</v>
      </c>
    </row>
    <row r="23" spans="1:6" ht="18" x14ac:dyDescent="0.25">
      <c r="A23" s="19" t="str">
        <f>VLOOKUP(B23,'[1]LISTADO ATM'!$A$2:$C$822,3,0)</f>
        <v>NORTE</v>
      </c>
      <c r="B23" s="22">
        <v>138</v>
      </c>
      <c r="C23" s="25" t="str">
        <f>VLOOKUP(B23,'[1]LISTADO ATM'!$A$2:$B$822,2,0)</f>
        <v xml:space="preserve">ATM UNP Fantino </v>
      </c>
      <c r="D23" s="16" t="s">
        <v>23</v>
      </c>
      <c r="E23" s="25">
        <v>3335912893</v>
      </c>
      <c r="F23" t="s">
        <v>26</v>
      </c>
    </row>
    <row r="24" spans="1:6" ht="18" x14ac:dyDescent="0.25">
      <c r="A24" s="19" t="str">
        <f>VLOOKUP(B24,'[1]LISTADO ATM'!$A$2:$C$822,3,0)</f>
        <v>NORTE</v>
      </c>
      <c r="B24" s="22">
        <v>633</v>
      </c>
      <c r="C24" s="25" t="str">
        <f>VLOOKUP(B24,'[1]LISTADO ATM'!$A$2:$B$822,2,0)</f>
        <v xml:space="preserve">ATM Autobanco Las Colinas </v>
      </c>
      <c r="D24" s="16" t="s">
        <v>23</v>
      </c>
      <c r="E24" s="25">
        <v>3335913124</v>
      </c>
    </row>
    <row r="25" spans="1:6" ht="18" x14ac:dyDescent="0.25">
      <c r="A25" s="19" t="str">
        <f>VLOOKUP(B25,'[1]LISTADO ATM'!$A$2:$C$822,3,0)</f>
        <v>ESTE</v>
      </c>
      <c r="B25" s="41">
        <v>385</v>
      </c>
      <c r="C25" s="25" t="str">
        <f>VLOOKUP(B25,'[1]LISTADO ATM'!$A$2:$B$822,2,0)</f>
        <v xml:space="preserve">ATM Plaza Verón I </v>
      </c>
      <c r="D25" s="16" t="s">
        <v>23</v>
      </c>
      <c r="E25" s="31">
        <v>3335912437</v>
      </c>
      <c r="F25" t="s">
        <v>26</v>
      </c>
    </row>
    <row r="26" spans="1:6" ht="18" x14ac:dyDescent="0.25">
      <c r="A26" s="19" t="str">
        <f>VLOOKUP(B26,'[1]LISTADO ATM'!$A$2:$C$822,3,0)</f>
        <v>DISTRITO NACIONAL</v>
      </c>
      <c r="B26" s="41">
        <v>938</v>
      </c>
      <c r="C26" s="25" t="str">
        <f>VLOOKUP(B26,'[1]LISTADO ATM'!$A$2:$B$822,2,0)</f>
        <v xml:space="preserve">ATM Autobanco Oficina Filadelfia Plaza </v>
      </c>
      <c r="D26" s="16" t="s">
        <v>23</v>
      </c>
      <c r="E26" s="27">
        <v>3335912346</v>
      </c>
    </row>
    <row r="27" spans="1:6" ht="18" x14ac:dyDescent="0.25">
      <c r="A27" s="32" t="str">
        <f>VLOOKUP(B27,'[1]LISTADO ATM'!$A$2:$C$822,3,0)</f>
        <v>NORTE</v>
      </c>
      <c r="B27" s="22">
        <v>965</v>
      </c>
      <c r="C27" s="22" t="str">
        <f>VLOOKUP(B27,'[1]LISTADO ATM'!$A$2:$B$822,2,0)</f>
        <v xml:space="preserve">ATM S/M La Fuente FUN (Santiago) </v>
      </c>
      <c r="D27" s="16" t="s">
        <v>23</v>
      </c>
      <c r="E27" s="25">
        <v>3335913430</v>
      </c>
      <c r="F27" t="s">
        <v>26</v>
      </c>
    </row>
    <row r="28" spans="1:6" ht="18" x14ac:dyDescent="0.25">
      <c r="A28" s="36" t="str">
        <f>VLOOKUP(B28,'[1]LISTADO ATM'!$A$2:$C$822,3,0)</f>
        <v>NORTE</v>
      </c>
      <c r="B28" s="41">
        <v>63</v>
      </c>
      <c r="C28" s="25" t="str">
        <f>VLOOKUP(B28,'[1]LISTADO ATM'!$A$2:$B$822,2,0)</f>
        <v xml:space="preserve">ATM Oficina Villa Vásquez (Montecristi) </v>
      </c>
      <c r="D28" s="16" t="s">
        <v>23</v>
      </c>
      <c r="E28" s="27">
        <v>3335912496</v>
      </c>
      <c r="F28" t="s">
        <v>26</v>
      </c>
    </row>
    <row r="29" spans="1:6" ht="18.75" thickBot="1" x14ac:dyDescent="0.3">
      <c r="A29" s="3" t="s">
        <v>11</v>
      </c>
      <c r="B29" s="40">
        <f>COUNT(B9:B28)</f>
        <v>20</v>
      </c>
      <c r="C29" s="54"/>
      <c r="D29" s="55"/>
      <c r="E29" s="56"/>
    </row>
    <row r="30" spans="1:6" x14ac:dyDescent="0.25">
      <c r="B30" s="5"/>
      <c r="E30" s="5"/>
    </row>
    <row r="31" spans="1:6" ht="18" x14ac:dyDescent="0.25">
      <c r="A31" s="51" t="s">
        <v>16</v>
      </c>
      <c r="B31" s="52"/>
      <c r="C31" s="52"/>
      <c r="D31" s="52"/>
      <c r="E31" s="53"/>
    </row>
    <row r="32" spans="1:6" ht="18" x14ac:dyDescent="0.25">
      <c r="A32" s="2" t="s">
        <v>5</v>
      </c>
      <c r="B32" s="2" t="s">
        <v>6</v>
      </c>
      <c r="C32" s="2" t="s">
        <v>7</v>
      </c>
      <c r="D32" s="2" t="s">
        <v>8</v>
      </c>
      <c r="E32" s="2" t="s">
        <v>9</v>
      </c>
    </row>
    <row r="33" spans="1:6" ht="18" x14ac:dyDescent="0.25">
      <c r="A33" s="19" t="str">
        <f>VLOOKUP(B33,'[1]LISTADO ATM'!$A$2:$C$822,3,0)</f>
        <v>NORTE</v>
      </c>
      <c r="B33" s="22">
        <v>431</v>
      </c>
      <c r="C33" s="25" t="str">
        <f>VLOOKUP(B33,'[1]LISTADO ATM'!$A$2:$B$822,2,0)</f>
        <v xml:space="preserve">ATM Autoservicio Sol (Santiago) </v>
      </c>
      <c r="D33" s="16" t="s">
        <v>19</v>
      </c>
      <c r="E33" s="22">
        <v>3335910633</v>
      </c>
      <c r="F33" t="s">
        <v>26</v>
      </c>
    </row>
    <row r="34" spans="1:6" ht="18" x14ac:dyDescent="0.25">
      <c r="A34" s="19" t="str">
        <f>VLOOKUP(B34,'[1]LISTADO ATM'!$A$2:$C$822,3,0)</f>
        <v>ESTE</v>
      </c>
      <c r="B34" s="22">
        <v>386</v>
      </c>
      <c r="C34" s="25" t="str">
        <f>VLOOKUP(B34,'[1]LISTADO ATM'!$A$2:$B$822,2,0)</f>
        <v xml:space="preserve">ATM Plaza Verón II </v>
      </c>
      <c r="D34" s="16" t="s">
        <v>19</v>
      </c>
      <c r="E34" s="22">
        <v>3335912440</v>
      </c>
      <c r="F34" t="s">
        <v>26</v>
      </c>
    </row>
    <row r="35" spans="1:6" ht="18" x14ac:dyDescent="0.25">
      <c r="A35" s="19" t="str">
        <f>VLOOKUP(B35,'[1]LISTADO ATM'!$A$2:$C$822,3,0)</f>
        <v>DISTRITO NACIONAL</v>
      </c>
      <c r="B35" s="22">
        <v>160</v>
      </c>
      <c r="C35" s="25" t="str">
        <f>VLOOKUP(B35,'[1]LISTADO ATM'!$A$2:$B$822,2,0)</f>
        <v xml:space="preserve">ATM Oficina Herrera </v>
      </c>
      <c r="D35" s="16" t="s">
        <v>19</v>
      </c>
      <c r="E35" s="27">
        <v>3335912708</v>
      </c>
      <c r="F35" t="s">
        <v>26</v>
      </c>
    </row>
    <row r="36" spans="1:6" ht="18" x14ac:dyDescent="0.25">
      <c r="A36" s="19" t="str">
        <f>VLOOKUP(B36,'[1]LISTADO ATM'!$A$2:$C$822,3,0)</f>
        <v>NORTE</v>
      </c>
      <c r="B36" s="22">
        <v>944</v>
      </c>
      <c r="C36" s="25" t="str">
        <f>VLOOKUP(B36,'[1]LISTADO ATM'!$A$2:$B$822,2,0)</f>
        <v xml:space="preserve">ATM UNP Mao </v>
      </c>
      <c r="D36" s="16" t="s">
        <v>19</v>
      </c>
      <c r="E36" s="22">
        <v>3335912414</v>
      </c>
      <c r="F36" t="s">
        <v>26</v>
      </c>
    </row>
    <row r="37" spans="1:6" ht="18" x14ac:dyDescent="0.25">
      <c r="A37" s="19" t="str">
        <f>VLOOKUP(B37,'[1]LISTADO ATM'!$A$2:$C$822,3,0)</f>
        <v>SUR</v>
      </c>
      <c r="B37" s="22">
        <v>871</v>
      </c>
      <c r="C37" s="25" t="str">
        <f>VLOOKUP(B37,'[1]LISTADO ATM'!$A$2:$B$822,2,0)</f>
        <v>ATM Plaza Cultural San Juan</v>
      </c>
      <c r="D37" s="16" t="s">
        <v>19</v>
      </c>
      <c r="E37" s="22">
        <v>3335912284</v>
      </c>
      <c r="F37" t="s">
        <v>26</v>
      </c>
    </row>
    <row r="38" spans="1:6" ht="18" x14ac:dyDescent="0.25">
      <c r="A38" s="19" t="str">
        <f>VLOOKUP(B38,'[1]LISTADO ATM'!$A$2:$C$822,3,0)</f>
        <v>NORTE</v>
      </c>
      <c r="B38" s="22">
        <v>154</v>
      </c>
      <c r="C38" s="25" t="str">
        <f>VLOOKUP(B38,'[1]LISTADO ATM'!$A$2:$B$822,2,0)</f>
        <v xml:space="preserve">ATM Oficina Sánchez </v>
      </c>
      <c r="D38" s="16" t="s">
        <v>19</v>
      </c>
      <c r="E38" s="22">
        <v>3335912295</v>
      </c>
      <c r="F38" t="s">
        <v>26</v>
      </c>
    </row>
    <row r="39" spans="1:6" ht="18.75" thickBot="1" x14ac:dyDescent="0.3">
      <c r="A39" s="3" t="s">
        <v>11</v>
      </c>
      <c r="B39" s="40">
        <f>COUNT(B33:B38)</f>
        <v>6</v>
      </c>
      <c r="C39" s="54"/>
      <c r="D39" s="55"/>
      <c r="E39" s="56"/>
    </row>
    <row r="40" spans="1:6" ht="15.75" thickBot="1" x14ac:dyDescent="0.3">
      <c r="B40" s="5"/>
      <c r="E40" s="5"/>
    </row>
    <row r="41" spans="1:6" ht="18.75" thickBot="1" x14ac:dyDescent="0.3">
      <c r="A41" s="57" t="s">
        <v>14</v>
      </c>
      <c r="B41" s="58"/>
      <c r="C41" s="58"/>
      <c r="D41" s="58"/>
      <c r="E41" s="59"/>
    </row>
    <row r="42" spans="1:6" ht="18" x14ac:dyDescent="0.25">
      <c r="A42" s="2" t="s">
        <v>5</v>
      </c>
      <c r="B42" s="2" t="s">
        <v>6</v>
      </c>
      <c r="C42" s="2" t="s">
        <v>7</v>
      </c>
      <c r="D42" s="2" t="s">
        <v>8</v>
      </c>
      <c r="E42" s="2" t="s">
        <v>9</v>
      </c>
    </row>
    <row r="43" spans="1:6" ht="18" x14ac:dyDescent="0.25">
      <c r="A43" s="22" t="str">
        <f>VLOOKUP(B43,'[1]LISTADO ATM'!$A$2:$C$822,3,0)</f>
        <v>DISTRITO NACIONAL</v>
      </c>
      <c r="B43" s="22">
        <v>593</v>
      </c>
      <c r="C43" s="22" t="str">
        <f>VLOOKUP(B43,'[1]LISTADO ATM'!$A$2:$B$822,2,0)</f>
        <v xml:space="preserve">ATM Ministerio Fuerzas Armadas II </v>
      </c>
      <c r="D43" s="15" t="s">
        <v>10</v>
      </c>
      <c r="E43" s="27">
        <v>3335908779</v>
      </c>
    </row>
    <row r="44" spans="1:6" ht="18" x14ac:dyDescent="0.25">
      <c r="A44" s="32" t="str">
        <f>VLOOKUP(B44,'[1]LISTADO ATM'!$A$2:$C$822,3,0)</f>
        <v>SUR</v>
      </c>
      <c r="B44" s="22">
        <v>592</v>
      </c>
      <c r="C44" s="22" t="str">
        <f>VLOOKUP(B44,'[1]LISTADO ATM'!$A$2:$B$822,2,0)</f>
        <v xml:space="preserve">ATM Centro de Caja San Cristóbal I </v>
      </c>
      <c r="D44" s="15" t="s">
        <v>10</v>
      </c>
      <c r="E44" s="27">
        <v>3335910696</v>
      </c>
    </row>
    <row r="45" spans="1:6" ht="18" x14ac:dyDescent="0.25">
      <c r="A45" s="32" t="str">
        <f>VLOOKUP(B45,'[1]LISTADO ATM'!$A$2:$C$822,3,0)</f>
        <v>ESTE</v>
      </c>
      <c r="B45" s="22">
        <v>399</v>
      </c>
      <c r="C45" s="22" t="str">
        <f>VLOOKUP(B45,'[1]LISTADO ATM'!$A$2:$B$822,2,0)</f>
        <v xml:space="preserve">ATM Oficina La Romana II </v>
      </c>
      <c r="D45" s="15" t="s">
        <v>10</v>
      </c>
      <c r="E45" s="27">
        <v>3335912491</v>
      </c>
      <c r="F45" t="s">
        <v>26</v>
      </c>
    </row>
    <row r="46" spans="1:6" ht="18" x14ac:dyDescent="0.25">
      <c r="A46" s="32" t="str">
        <f>VLOOKUP(B46,'[1]LISTADO ATM'!$A$2:$C$822,3,0)</f>
        <v>SUR</v>
      </c>
      <c r="B46" s="22">
        <v>48</v>
      </c>
      <c r="C46" s="22" t="str">
        <f>VLOOKUP(B46,'[1]LISTADO ATM'!$A$2:$B$822,2,0)</f>
        <v xml:space="preserve">ATM Autoservicio Neiba I </v>
      </c>
      <c r="D46" s="15" t="s">
        <v>10</v>
      </c>
      <c r="E46" s="25">
        <v>3335913279</v>
      </c>
    </row>
    <row r="47" spans="1:6" ht="18" x14ac:dyDescent="0.25">
      <c r="A47" s="32" t="str">
        <f>VLOOKUP(B47,'[1]LISTADO ATM'!$A$2:$C$822,3,0)</f>
        <v>DISTRITO NACIONAL</v>
      </c>
      <c r="B47" s="22">
        <v>697</v>
      </c>
      <c r="C47" s="22" t="str">
        <f>VLOOKUP(B47,'[1]LISTADO ATM'!$A$2:$B$822,2,0)</f>
        <v>ATM Hipermercado Olé Ciudad Juan Bosch</v>
      </c>
      <c r="D47" s="15" t="s">
        <v>10</v>
      </c>
      <c r="E47" s="25">
        <v>3335913794</v>
      </c>
    </row>
    <row r="48" spans="1:6" ht="18" x14ac:dyDescent="0.25">
      <c r="A48" s="32" t="str">
        <f>VLOOKUP(B48,'[1]LISTADO ATM'!$A$2:$C$822,3,0)</f>
        <v>NORTE</v>
      </c>
      <c r="B48" s="22">
        <v>151</v>
      </c>
      <c r="C48" s="22" t="str">
        <f>VLOOKUP(B48,'[1]LISTADO ATM'!$A$2:$B$822,2,0)</f>
        <v xml:space="preserve">ATM Oficina Nagua </v>
      </c>
      <c r="D48" s="15" t="s">
        <v>10</v>
      </c>
      <c r="E48" s="25">
        <v>3335913814</v>
      </c>
    </row>
    <row r="49" spans="1:6" ht="18.75" thickBot="1" x14ac:dyDescent="0.3">
      <c r="A49" s="26"/>
      <c r="B49" s="40">
        <f>COUNT(B43:B48)</f>
        <v>6</v>
      </c>
      <c r="C49" s="14"/>
      <c r="D49" s="14"/>
      <c r="E49" s="14"/>
    </row>
    <row r="50" spans="1:6" ht="15.75" thickBot="1" x14ac:dyDescent="0.3">
      <c r="B50" s="5"/>
      <c r="E50" s="5"/>
    </row>
    <row r="51" spans="1:6" ht="18.75" thickBot="1" x14ac:dyDescent="0.3">
      <c r="A51" s="57" t="s">
        <v>20</v>
      </c>
      <c r="B51" s="58"/>
      <c r="C51" s="58"/>
      <c r="D51" s="58"/>
      <c r="E51" s="59"/>
    </row>
    <row r="52" spans="1:6" ht="18" x14ac:dyDescent="0.25">
      <c r="A52" s="2" t="s">
        <v>5</v>
      </c>
      <c r="B52" s="2" t="s">
        <v>6</v>
      </c>
      <c r="C52" s="2" t="s">
        <v>7</v>
      </c>
      <c r="D52" s="2" t="s">
        <v>8</v>
      </c>
      <c r="E52" s="2" t="s">
        <v>9</v>
      </c>
    </row>
    <row r="53" spans="1:6" ht="18" x14ac:dyDescent="0.25">
      <c r="A53" s="36" t="str">
        <f>VLOOKUP(B53,'[1]LISTADO ATM'!$A$2:$C$822,3,0)</f>
        <v>SUR</v>
      </c>
      <c r="B53" s="41">
        <v>873</v>
      </c>
      <c r="C53" s="25" t="str">
        <f>VLOOKUP(B53,'[1]LISTADO ATM'!$A$2:$B$822,2,0)</f>
        <v xml:space="preserve">ATM Centro de Caja San Cristóbal II </v>
      </c>
      <c r="D53" s="22" t="s">
        <v>18</v>
      </c>
      <c r="E53" s="27">
        <v>3335913294</v>
      </c>
    </row>
    <row r="54" spans="1:6" ht="18" x14ac:dyDescent="0.25">
      <c r="A54" s="36" t="str">
        <f>VLOOKUP(B54,'[1]LISTADO ATM'!$A$2:$C$822,3,0)</f>
        <v>SUR</v>
      </c>
      <c r="B54" s="41">
        <v>825</v>
      </c>
      <c r="C54" s="25" t="str">
        <f>VLOOKUP(B54,'[1]LISTADO ATM'!$A$2:$B$822,2,0)</f>
        <v xml:space="preserve">ATM Estacion Eco Cibeles (Las Matas de Farfán) </v>
      </c>
      <c r="D54" s="22" t="s">
        <v>18</v>
      </c>
      <c r="E54" s="27">
        <v>3335913493</v>
      </c>
    </row>
    <row r="55" spans="1:6" ht="18" x14ac:dyDescent="0.25">
      <c r="A55" s="36" t="str">
        <f>VLOOKUP(B55,'[1]LISTADO ATM'!$A$2:$C$822,3,0)</f>
        <v>SUR</v>
      </c>
      <c r="B55" s="41">
        <v>766</v>
      </c>
      <c r="C55" s="25" t="str">
        <f>VLOOKUP(B55,'[1]LISTADO ATM'!$A$2:$B$822,2,0)</f>
        <v xml:space="preserve">ATM Oficina Azua II </v>
      </c>
      <c r="D55" s="22" t="s">
        <v>18</v>
      </c>
      <c r="E55" s="27">
        <v>3335913666</v>
      </c>
      <c r="F55" t="s">
        <v>26</v>
      </c>
    </row>
    <row r="56" spans="1:6" ht="18" x14ac:dyDescent="0.25">
      <c r="A56" s="36" t="str">
        <f>VLOOKUP(B56,'[1]LISTADO ATM'!$A$2:$C$822,3,0)</f>
        <v>DISTRITO NACIONAL</v>
      </c>
      <c r="B56" s="41">
        <v>147</v>
      </c>
      <c r="C56" s="25" t="str">
        <f>VLOOKUP(B56,'[1]LISTADO ATM'!$A$2:$B$822,2,0)</f>
        <v xml:space="preserve">ATM Kiosco Megacentro I </v>
      </c>
      <c r="D56" s="22" t="s">
        <v>18</v>
      </c>
      <c r="E56" s="27">
        <v>3335913803</v>
      </c>
    </row>
    <row r="57" spans="1:6" ht="18" x14ac:dyDescent="0.25">
      <c r="A57" s="36" t="str">
        <f>VLOOKUP(B57,'[1]LISTADO ATM'!$A$2:$C$822,3,0)</f>
        <v>DISTRITO NACIONAL</v>
      </c>
      <c r="B57" s="41">
        <v>911</v>
      </c>
      <c r="C57" s="25" t="str">
        <f>VLOOKUP(B57,'[1]LISTADO ATM'!$A$2:$B$822,2,0)</f>
        <v xml:space="preserve">ATM Oficina Venezuela II </v>
      </c>
      <c r="D57" s="22" t="s">
        <v>18</v>
      </c>
      <c r="E57" s="27">
        <v>3335913824</v>
      </c>
    </row>
    <row r="58" spans="1:6" ht="18" x14ac:dyDescent="0.25">
      <c r="A58" s="36" t="str">
        <f>VLOOKUP(B58,'[1]LISTADO ATM'!$A$2:$C$822,3,0)</f>
        <v>SUR</v>
      </c>
      <c r="B58" s="41">
        <v>765</v>
      </c>
      <c r="C58" s="25" t="str">
        <f>VLOOKUP(B58,'[1]LISTADO ATM'!$A$2:$B$822,2,0)</f>
        <v xml:space="preserve">ATM Oficina Azua I </v>
      </c>
      <c r="D58" s="22" t="s">
        <v>18</v>
      </c>
      <c r="E58" s="27" t="s">
        <v>27</v>
      </c>
    </row>
    <row r="59" spans="1:6" ht="18" x14ac:dyDescent="0.25">
      <c r="A59" s="26" t="s">
        <v>11</v>
      </c>
      <c r="B59" s="42">
        <f>COUNT(B53:B58)</f>
        <v>6</v>
      </c>
      <c r="C59" s="14"/>
      <c r="D59" s="14"/>
      <c r="E59" s="14"/>
    </row>
    <row r="60" spans="1:6" ht="15.75" thickBot="1" x14ac:dyDescent="0.3">
      <c r="B60" s="5"/>
      <c r="E60" s="5"/>
    </row>
    <row r="61" spans="1:6" ht="18" x14ac:dyDescent="0.25">
      <c r="A61" s="62" t="s">
        <v>13</v>
      </c>
      <c r="B61" s="63"/>
      <c r="C61" s="63"/>
      <c r="D61" s="63"/>
      <c r="E61" s="64"/>
    </row>
    <row r="62" spans="1:6" ht="18" x14ac:dyDescent="0.25">
      <c r="A62" s="2" t="s">
        <v>5</v>
      </c>
      <c r="B62" s="2" t="s">
        <v>6</v>
      </c>
      <c r="C62" s="4" t="s">
        <v>7</v>
      </c>
      <c r="D62" s="18" t="s">
        <v>8</v>
      </c>
      <c r="E62" s="2" t="s">
        <v>9</v>
      </c>
    </row>
    <row r="63" spans="1:6" ht="18" x14ac:dyDescent="0.25">
      <c r="A63" s="19" t="str">
        <f>VLOOKUP(B63,'[1]LISTADO ATM'!$A$2:$C$822,3,0)</f>
        <v>DISTRITO NACIONAL</v>
      </c>
      <c r="B63" s="22">
        <v>165</v>
      </c>
      <c r="C63" s="25" t="str">
        <f>VLOOKUP(B63,'[1]LISTADO ATM'!$A$2:$B$822,2,0)</f>
        <v>ATM Autoservicio Megacentro</v>
      </c>
      <c r="D63" s="35" t="s">
        <v>24</v>
      </c>
      <c r="E63" s="22">
        <v>3335912303</v>
      </c>
    </row>
    <row r="64" spans="1:6" ht="18" x14ac:dyDescent="0.25">
      <c r="A64" s="19" t="str">
        <f>VLOOKUP(B64,'[1]LISTADO ATM'!$A$2:$C$822,3,0)</f>
        <v>DISTRITO NACIONAL</v>
      </c>
      <c r="B64" s="22">
        <v>39</v>
      </c>
      <c r="C64" s="25" t="str">
        <f>VLOOKUP(B64,'[1]LISTADO ATM'!$A$2:$B$822,2,0)</f>
        <v xml:space="preserve">ATM Oficina Ovando </v>
      </c>
      <c r="D64" s="39" t="s">
        <v>25</v>
      </c>
      <c r="E64" s="22">
        <v>3335912139</v>
      </c>
      <c r="F64" t="s">
        <v>26</v>
      </c>
    </row>
    <row r="65" spans="1:5" ht="18" x14ac:dyDescent="0.25">
      <c r="A65" s="26" t="s">
        <v>11</v>
      </c>
      <c r="B65" s="42">
        <f>COUNT(B63:B64)</f>
        <v>2</v>
      </c>
      <c r="C65" s="14"/>
      <c r="D65" s="17"/>
      <c r="E65" s="17"/>
    </row>
    <row r="66" spans="1:5" ht="15.75" thickBot="1" x14ac:dyDescent="0.3">
      <c r="B66" s="5"/>
      <c r="E66" s="5"/>
    </row>
    <row r="67" spans="1:5" ht="18.75" thickBot="1" x14ac:dyDescent="0.3">
      <c r="A67" s="65" t="s">
        <v>12</v>
      </c>
      <c r="B67" s="66"/>
      <c r="C67" t="s">
        <v>17</v>
      </c>
      <c r="D67" s="5"/>
      <c r="E67" s="5"/>
    </row>
    <row r="68" spans="1:5" ht="18.75" thickBot="1" x14ac:dyDescent="0.3">
      <c r="A68" s="37">
        <f>+B49+B59+B65</f>
        <v>14</v>
      </c>
      <c r="B68" s="38"/>
    </row>
    <row r="69" spans="1:5" ht="15.75" thickBot="1" x14ac:dyDescent="0.3">
      <c r="B69" s="5"/>
      <c r="E69" s="5"/>
    </row>
    <row r="70" spans="1:5" ht="18.75" thickBot="1" x14ac:dyDescent="0.3">
      <c r="A70" s="57" t="s">
        <v>15</v>
      </c>
      <c r="B70" s="58"/>
      <c r="C70" s="58"/>
      <c r="D70" s="58"/>
      <c r="E70" s="59"/>
    </row>
    <row r="71" spans="1:5" ht="18" x14ac:dyDescent="0.25">
      <c r="A71" s="6" t="s">
        <v>5</v>
      </c>
      <c r="B71" s="2" t="s">
        <v>6</v>
      </c>
      <c r="C71" s="4" t="s">
        <v>7</v>
      </c>
      <c r="D71" s="60" t="s">
        <v>8</v>
      </c>
      <c r="E71" s="61"/>
    </row>
    <row r="72" spans="1:5" ht="18" x14ac:dyDescent="0.25">
      <c r="A72" s="22" t="str">
        <f>VLOOKUP(B72,'[1]LISTADO ATM'!$A$2:$C$822,3,0)</f>
        <v>SUR</v>
      </c>
      <c r="B72" s="22">
        <v>984</v>
      </c>
      <c r="C72" s="22" t="str">
        <f>VLOOKUP(B72,'[1]LISTADO ATM'!$A$2:$B$822,2,0)</f>
        <v xml:space="preserve">ATM Oficina Neiba II </v>
      </c>
      <c r="D72" s="43" t="s">
        <v>21</v>
      </c>
      <c r="E72" s="44"/>
    </row>
    <row r="73" spans="1:5" ht="18" x14ac:dyDescent="0.25">
      <c r="A73" s="22" t="str">
        <f>VLOOKUP(B73,'[1]LISTADO ATM'!$A$2:$C$822,3,0)</f>
        <v>DISTRITO NACIONAL</v>
      </c>
      <c r="B73" s="22">
        <v>378</v>
      </c>
      <c r="C73" s="22" t="str">
        <f>VLOOKUP(B73,'[1]LISTADO ATM'!$A$2:$B$822,2,0)</f>
        <v>ATM UNP Villa Flores</v>
      </c>
      <c r="D73" s="43" t="s">
        <v>22</v>
      </c>
      <c r="E73" s="44"/>
    </row>
    <row r="74" spans="1:5" ht="18" x14ac:dyDescent="0.25">
      <c r="A74" s="22" t="str">
        <f>VLOOKUP(B74,'[1]LISTADO ATM'!$A$2:$C$822,3,0)</f>
        <v>ESTE</v>
      </c>
      <c r="B74" s="22">
        <v>386</v>
      </c>
      <c r="C74" s="22" t="str">
        <f>VLOOKUP(B74,'[1]LISTADO ATM'!$A$2:$B$822,2,0)</f>
        <v xml:space="preserve">ATM Plaza Verón II </v>
      </c>
      <c r="D74" s="43" t="s">
        <v>21</v>
      </c>
      <c r="E74" s="44"/>
    </row>
    <row r="75" spans="1:5" ht="18.75" thickBot="1" x14ac:dyDescent="0.3">
      <c r="A75" s="26" t="s">
        <v>11</v>
      </c>
      <c r="B75" s="40">
        <f>COUNT(B72:B74)</f>
        <v>3</v>
      </c>
      <c r="C75" s="23"/>
      <c r="D75" s="23"/>
      <c r="E75" s="24"/>
    </row>
  </sheetData>
  <autoFilter ref="A62:E62">
    <sortState ref="A44:E54">
      <sortCondition ref="D43"/>
    </sortState>
  </autoFilter>
  <mergeCells count="15">
    <mergeCell ref="D73:E73"/>
    <mergeCell ref="A67:B67"/>
    <mergeCell ref="D74:E74"/>
    <mergeCell ref="D72:E72"/>
    <mergeCell ref="A1:E1"/>
    <mergeCell ref="A2:E2"/>
    <mergeCell ref="A7:E7"/>
    <mergeCell ref="C29:E29"/>
    <mergeCell ref="A31:E31"/>
    <mergeCell ref="A70:E70"/>
    <mergeCell ref="D71:E71"/>
    <mergeCell ref="C39:E39"/>
    <mergeCell ref="A41:E41"/>
    <mergeCell ref="A51:E51"/>
    <mergeCell ref="A61:E61"/>
  </mergeCells>
  <phoneticPr fontId="11" type="noConversion"/>
  <conditionalFormatting sqref="B1:B1048576">
    <cfRule type="duplicateValues" dxfId="47" priority="22"/>
  </conditionalFormatting>
  <conditionalFormatting sqref="E75:E1048576 E49:E52 E59:E71 E1:E21 E25:E26 E28:E45">
    <cfRule type="duplicateValues" dxfId="46" priority="21"/>
  </conditionalFormatting>
  <conditionalFormatting sqref="E22">
    <cfRule type="duplicateValues" dxfId="45" priority="20"/>
  </conditionalFormatting>
  <conditionalFormatting sqref="E23">
    <cfRule type="duplicateValues" dxfId="44" priority="19"/>
  </conditionalFormatting>
  <conditionalFormatting sqref="E24">
    <cfRule type="duplicateValues" dxfId="43" priority="16"/>
  </conditionalFormatting>
  <conditionalFormatting sqref="E46">
    <cfRule type="duplicateValues" dxfId="42" priority="13"/>
  </conditionalFormatting>
  <conditionalFormatting sqref="E53">
    <cfRule type="duplicateValues" dxfId="41" priority="12"/>
  </conditionalFormatting>
  <conditionalFormatting sqref="E54">
    <cfRule type="duplicateValues" dxfId="40" priority="10"/>
  </conditionalFormatting>
  <conditionalFormatting sqref="E55">
    <cfRule type="duplicateValues" dxfId="39" priority="7"/>
  </conditionalFormatting>
  <conditionalFormatting sqref="E72">
    <cfRule type="duplicateValues" dxfId="38" priority="115"/>
  </conditionalFormatting>
  <conditionalFormatting sqref="E56">
    <cfRule type="duplicateValues" dxfId="37" priority="6"/>
  </conditionalFormatting>
  <conditionalFormatting sqref="E47">
    <cfRule type="duplicateValues" dxfId="36" priority="5"/>
  </conditionalFormatting>
  <conditionalFormatting sqref="E73">
    <cfRule type="duplicateValues" dxfId="35" priority="4"/>
  </conditionalFormatting>
  <conditionalFormatting sqref="E74">
    <cfRule type="duplicateValues" dxfId="34" priority="3"/>
  </conditionalFormatting>
  <conditionalFormatting sqref="E57:E58">
    <cfRule type="duplicateValues" dxfId="33" priority="2"/>
  </conditionalFormatting>
  <conditionalFormatting sqref="E48">
    <cfRule type="duplicateValues" dxfId="32" priority="1"/>
  </conditionalFormatting>
  <conditionalFormatting sqref="E27">
    <cfRule type="duplicateValues" dxfId="31" priority="12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>
        <v>871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871 154 39                                                           </v>
      </c>
    </row>
    <row r="3" spans="2:6" ht="18.75" thickBot="1" x14ac:dyDescent="0.3">
      <c r="B3" s="22">
        <v>154</v>
      </c>
      <c r="C3" s="29" t="s">
        <v>17</v>
      </c>
    </row>
    <row r="4" spans="2:6" ht="18.75" thickBot="1" x14ac:dyDescent="0.3">
      <c r="B4" s="22">
        <v>39</v>
      </c>
      <c r="C4" s="29" t="s">
        <v>17</v>
      </c>
    </row>
    <row r="5" spans="2:6" ht="18.75" thickBot="1" x14ac:dyDescent="0.3">
      <c r="B5" s="41"/>
      <c r="C5" s="29" t="s">
        <v>17</v>
      </c>
    </row>
    <row r="6" spans="2:6" ht="18.75" thickBot="1" x14ac:dyDescent="0.3">
      <c r="B6" s="41"/>
      <c r="C6" s="29" t="s">
        <v>17</v>
      </c>
    </row>
    <row r="7" spans="2:6" ht="18.75" thickBot="1" x14ac:dyDescent="0.3">
      <c r="B7" s="22"/>
      <c r="C7" s="29" t="s">
        <v>17</v>
      </c>
    </row>
    <row r="8" spans="2:6" ht="18.75" thickBot="1" x14ac:dyDescent="0.3">
      <c r="B8" s="22"/>
      <c r="C8" s="29" t="s">
        <v>17</v>
      </c>
    </row>
    <row r="9" spans="2:6" ht="18.75" thickBot="1" x14ac:dyDescent="0.3">
      <c r="B9" s="22"/>
      <c r="C9" s="29" t="s">
        <v>17</v>
      </c>
    </row>
    <row r="10" spans="2:6" ht="18.75" thickBot="1" x14ac:dyDescent="0.3">
      <c r="B10" s="22"/>
      <c r="C10" s="29" t="s">
        <v>17</v>
      </c>
    </row>
    <row r="11" spans="2:6" ht="18.75" thickBot="1" x14ac:dyDescent="0.3">
      <c r="B11" s="22"/>
      <c r="C11" s="29" t="s">
        <v>17</v>
      </c>
    </row>
    <row r="12" spans="2:6" ht="18.75" thickBot="1" x14ac:dyDescent="0.3">
      <c r="B12" s="22"/>
      <c r="C12" s="29" t="s">
        <v>17</v>
      </c>
    </row>
    <row r="13" spans="2:6" ht="18.75" thickBot="1" x14ac:dyDescent="0.3">
      <c r="B13" s="22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33"/>
      <c r="C16" s="29" t="s">
        <v>17</v>
      </c>
    </row>
    <row r="17" spans="2:3" ht="18.75" thickBot="1" x14ac:dyDescent="0.3">
      <c r="B17" s="33"/>
      <c r="C17" s="29" t="s">
        <v>17</v>
      </c>
    </row>
    <row r="18" spans="2:3" ht="18.75" thickBot="1" x14ac:dyDescent="0.3">
      <c r="B18" s="33"/>
      <c r="C18" s="29" t="s">
        <v>17</v>
      </c>
    </row>
    <row r="19" spans="2:3" ht="18.75" thickBot="1" x14ac:dyDescent="0.3">
      <c r="B19" s="33"/>
      <c r="C19" s="29" t="s">
        <v>17</v>
      </c>
    </row>
    <row r="20" spans="2:3" ht="18.75" thickBot="1" x14ac:dyDescent="0.3">
      <c r="B20" s="33"/>
      <c r="C20" s="29" t="s">
        <v>17</v>
      </c>
    </row>
    <row r="21" spans="2:3" ht="18.75" thickBot="1" x14ac:dyDescent="0.3">
      <c r="B21" s="33"/>
      <c r="C21" s="29" t="s">
        <v>17</v>
      </c>
    </row>
    <row r="22" spans="2:3" ht="18.75" thickBot="1" x14ac:dyDescent="0.3">
      <c r="B22" s="33"/>
      <c r="C22" s="29" t="s">
        <v>17</v>
      </c>
    </row>
    <row r="23" spans="2:3" ht="18.75" thickBot="1" x14ac:dyDescent="0.3">
      <c r="B23" s="33"/>
      <c r="C23" s="29" t="s">
        <v>17</v>
      </c>
    </row>
    <row r="24" spans="2:3" ht="18.75" thickBot="1" x14ac:dyDescent="0.3">
      <c r="B24" s="33"/>
      <c r="C24" s="29" t="s">
        <v>17</v>
      </c>
    </row>
    <row r="25" spans="2:3" ht="18.75" thickBot="1" x14ac:dyDescent="0.3">
      <c r="B25" s="33"/>
      <c r="C25" s="29" t="s">
        <v>17</v>
      </c>
    </row>
    <row r="26" spans="2:3" ht="18.75" thickBot="1" x14ac:dyDescent="0.3">
      <c r="B26" s="33"/>
      <c r="C26" s="29" t="s">
        <v>17</v>
      </c>
    </row>
    <row r="27" spans="2:3" ht="18.75" thickBot="1" x14ac:dyDescent="0.3">
      <c r="B27" s="33"/>
      <c r="C27" s="29" t="s">
        <v>17</v>
      </c>
    </row>
    <row r="28" spans="2:3" ht="18.75" thickBot="1" x14ac:dyDescent="0.3">
      <c r="B28" s="33"/>
      <c r="C28" s="29" t="s">
        <v>17</v>
      </c>
    </row>
    <row r="29" spans="2:3" ht="18.75" thickBot="1" x14ac:dyDescent="0.3">
      <c r="B29" s="33"/>
      <c r="C29" s="29" t="s">
        <v>17</v>
      </c>
    </row>
    <row r="30" spans="2:3" ht="18.75" thickBot="1" x14ac:dyDescent="0.3">
      <c r="B30" s="33"/>
      <c r="C30" s="29" t="s">
        <v>17</v>
      </c>
    </row>
    <row r="31" spans="2:3" ht="18.75" thickBot="1" x14ac:dyDescent="0.3">
      <c r="B31" s="33"/>
      <c r="C31" s="29" t="s">
        <v>17</v>
      </c>
    </row>
    <row r="32" spans="2:3" ht="18.75" thickBot="1" x14ac:dyDescent="0.3">
      <c r="B32" s="33"/>
      <c r="C32" s="29" t="s">
        <v>17</v>
      </c>
    </row>
    <row r="33" spans="2:3" ht="18.75" thickBot="1" x14ac:dyDescent="0.3">
      <c r="B33" s="33"/>
      <c r="C33" s="29" t="s">
        <v>17</v>
      </c>
    </row>
    <row r="34" spans="2:3" ht="18.75" thickBot="1" x14ac:dyDescent="0.3">
      <c r="B34" s="33"/>
      <c r="C34" s="29" t="s">
        <v>17</v>
      </c>
    </row>
    <row r="35" spans="2:3" ht="18.75" thickBot="1" x14ac:dyDescent="0.3">
      <c r="B35" s="33"/>
      <c r="C35" s="29" t="s">
        <v>17</v>
      </c>
    </row>
    <row r="36" spans="2:3" ht="18.75" thickBot="1" x14ac:dyDescent="0.3">
      <c r="B36" s="33"/>
      <c r="C36" s="29" t="s">
        <v>17</v>
      </c>
    </row>
    <row r="37" spans="2:3" ht="18.75" thickBot="1" x14ac:dyDescent="0.3">
      <c r="B37" s="33"/>
      <c r="C37" s="29" t="s">
        <v>17</v>
      </c>
    </row>
    <row r="38" spans="2:3" ht="18.75" thickBot="1" x14ac:dyDescent="0.3">
      <c r="B38" s="33"/>
      <c r="C38" s="29" t="s">
        <v>17</v>
      </c>
    </row>
    <row r="39" spans="2:3" ht="18.75" thickBot="1" x14ac:dyDescent="0.3">
      <c r="B39" s="33"/>
      <c r="C39" s="29" t="s">
        <v>17</v>
      </c>
    </row>
    <row r="40" spans="2:3" ht="18.75" thickBot="1" x14ac:dyDescent="0.3">
      <c r="B40" s="33"/>
      <c r="C40" s="29" t="s">
        <v>17</v>
      </c>
    </row>
    <row r="41" spans="2:3" ht="18.75" thickBot="1" x14ac:dyDescent="0.3">
      <c r="B41" s="33"/>
      <c r="C41" s="29" t="s">
        <v>17</v>
      </c>
    </row>
    <row r="42" spans="2:3" ht="18.75" thickBot="1" x14ac:dyDescent="0.3">
      <c r="B42" s="33"/>
      <c r="C42" s="29" t="s">
        <v>17</v>
      </c>
    </row>
    <row r="43" spans="2:3" ht="18.75" thickBot="1" x14ac:dyDescent="0.3">
      <c r="B43" s="33"/>
      <c r="C43" s="29" t="s">
        <v>17</v>
      </c>
    </row>
    <row r="44" spans="2:3" ht="18.75" thickBot="1" x14ac:dyDescent="0.3">
      <c r="B44" s="33"/>
      <c r="C44" s="29" t="s">
        <v>17</v>
      </c>
    </row>
    <row r="45" spans="2:3" ht="18.75" thickBot="1" x14ac:dyDescent="0.3">
      <c r="B45" s="33"/>
      <c r="C45" s="29" t="s">
        <v>17</v>
      </c>
    </row>
    <row r="46" spans="2:3" ht="18.75" thickBot="1" x14ac:dyDescent="0.3">
      <c r="B46" s="33"/>
      <c r="C46" s="29" t="s">
        <v>17</v>
      </c>
    </row>
    <row r="47" spans="2:3" ht="18.75" thickBot="1" x14ac:dyDescent="0.3">
      <c r="B47" s="33"/>
      <c r="C47" s="29" t="s">
        <v>17</v>
      </c>
    </row>
    <row r="48" spans="2:3" ht="18.75" thickBot="1" x14ac:dyDescent="0.3">
      <c r="B48" s="33"/>
      <c r="C48" s="29" t="s">
        <v>17</v>
      </c>
    </row>
    <row r="49" spans="2:3" ht="18.75" thickBot="1" x14ac:dyDescent="0.3">
      <c r="B49" s="33"/>
      <c r="C49" s="29" t="s">
        <v>17</v>
      </c>
    </row>
    <row r="50" spans="2:3" ht="18.75" thickBot="1" x14ac:dyDescent="0.3">
      <c r="B50" s="33"/>
      <c r="C50" s="29" t="s">
        <v>17</v>
      </c>
    </row>
    <row r="51" spans="2:3" ht="18.75" thickBot="1" x14ac:dyDescent="0.3">
      <c r="B51" s="33"/>
      <c r="C51" s="29" t="s">
        <v>17</v>
      </c>
    </row>
    <row r="52" spans="2:3" ht="18.75" thickBot="1" x14ac:dyDescent="0.3">
      <c r="B52" s="33"/>
      <c r="C52" s="29" t="s">
        <v>17</v>
      </c>
    </row>
    <row r="53" spans="2:3" ht="18.75" thickBot="1" x14ac:dyDescent="0.3">
      <c r="B53" s="33"/>
      <c r="C53" s="29" t="s">
        <v>17</v>
      </c>
    </row>
    <row r="54" spans="2:3" ht="18.75" thickBot="1" x14ac:dyDescent="0.3">
      <c r="B54" s="33"/>
      <c r="C54" s="29" t="s">
        <v>17</v>
      </c>
    </row>
    <row r="55" spans="2:3" ht="18.75" thickBot="1" x14ac:dyDescent="0.3">
      <c r="B55" s="33"/>
      <c r="C55" s="29" t="s">
        <v>17</v>
      </c>
    </row>
    <row r="56" spans="2:3" ht="18.75" thickBot="1" x14ac:dyDescent="0.3">
      <c r="B56" s="33"/>
      <c r="C56" s="29" t="s">
        <v>17</v>
      </c>
    </row>
    <row r="57" spans="2:3" ht="18.75" thickBot="1" x14ac:dyDescent="0.3">
      <c r="B57" s="33"/>
      <c r="C57" s="29" t="s">
        <v>17</v>
      </c>
    </row>
    <row r="58" spans="2:3" ht="18.75" thickBot="1" x14ac:dyDescent="0.3">
      <c r="B58" s="33"/>
      <c r="C58" s="29" t="s">
        <v>17</v>
      </c>
    </row>
    <row r="59" spans="2:3" ht="18.75" thickBot="1" x14ac:dyDescent="0.3">
      <c r="B59" s="33"/>
      <c r="C59" s="29" t="s">
        <v>17</v>
      </c>
    </row>
    <row r="60" spans="2:3" ht="18.75" thickBot="1" x14ac:dyDescent="0.3">
      <c r="B60" s="33"/>
      <c r="C60" s="29" t="s">
        <v>17</v>
      </c>
    </row>
    <row r="61" spans="2:3" ht="18.75" thickBot="1" x14ac:dyDescent="0.3">
      <c r="B61" s="33"/>
      <c r="C61" s="29" t="s">
        <v>17</v>
      </c>
    </row>
    <row r="62" spans="2:3" ht="18.75" thickBot="1" x14ac:dyDescent="0.3">
      <c r="B62" s="33"/>
      <c r="C62" s="29" t="s">
        <v>17</v>
      </c>
    </row>
    <row r="63" spans="2:3" ht="18.75" thickBot="1" x14ac:dyDescent="0.3">
      <c r="B63" s="33"/>
      <c r="C63" s="29" t="s">
        <v>17</v>
      </c>
    </row>
    <row r="64" spans="2:3" ht="18.75" thickBot="1" x14ac:dyDescent="0.3">
      <c r="B64" s="33"/>
      <c r="C64" s="29" t="s">
        <v>17</v>
      </c>
    </row>
    <row r="65" spans="2:3" ht="18.75" thickBot="1" x14ac:dyDescent="0.3">
      <c r="B65" s="33"/>
      <c r="C65" s="29" t="s">
        <v>17</v>
      </c>
    </row>
    <row r="66" spans="2:3" ht="18.75" thickBot="1" x14ac:dyDescent="0.3">
      <c r="B66" s="33"/>
      <c r="C66" s="29" t="s">
        <v>17</v>
      </c>
    </row>
    <row r="67" spans="2:3" ht="18.75" thickBot="1" x14ac:dyDescent="0.3">
      <c r="B67" s="33"/>
      <c r="C67" s="29" t="s">
        <v>17</v>
      </c>
    </row>
    <row r="68" spans="2:3" ht="18.75" thickBot="1" x14ac:dyDescent="0.3">
      <c r="B68" s="34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1:B48">
    <cfRule type="duplicateValues" dxfId="30" priority="91"/>
  </conditionalFormatting>
  <conditionalFormatting sqref="B31:B68">
    <cfRule type="duplicateValues" dxfId="29" priority="89"/>
  </conditionalFormatting>
  <conditionalFormatting sqref="B26:B30">
    <cfRule type="duplicateValues" dxfId="28" priority="85"/>
  </conditionalFormatting>
  <conditionalFormatting sqref="B23:B25">
    <cfRule type="duplicateValues" dxfId="27" priority="84"/>
  </conditionalFormatting>
  <conditionalFormatting sqref="B16:B19">
    <cfRule type="duplicateValues" dxfId="26" priority="66"/>
  </conditionalFormatting>
  <conditionalFormatting sqref="B16:B19">
    <cfRule type="duplicateValues" dxfId="25" priority="64"/>
    <cfRule type="duplicateValues" dxfId="24" priority="65"/>
  </conditionalFormatting>
  <conditionalFormatting sqref="B20:B22">
    <cfRule type="duplicateValues" dxfId="23" priority="63"/>
  </conditionalFormatting>
  <conditionalFormatting sqref="B20:B22">
    <cfRule type="duplicateValues" dxfId="22" priority="62"/>
  </conditionalFormatting>
  <conditionalFormatting sqref="B20:B22">
    <cfRule type="duplicateValues" dxfId="21" priority="61"/>
  </conditionalFormatting>
  <conditionalFormatting sqref="B20:B22">
    <cfRule type="duplicateValues" dxfId="20" priority="60"/>
  </conditionalFormatting>
  <conditionalFormatting sqref="B20:B22">
    <cfRule type="duplicateValues" dxfId="19" priority="59"/>
  </conditionalFormatting>
  <conditionalFormatting sqref="B20:B22">
    <cfRule type="duplicateValues" dxfId="18" priority="58"/>
  </conditionalFormatting>
  <conditionalFormatting sqref="B20:B22">
    <cfRule type="duplicateValues" dxfId="17" priority="56"/>
    <cfRule type="duplicateValues" dxfId="16" priority="57"/>
  </conditionalFormatting>
  <conditionalFormatting sqref="B20:B22">
    <cfRule type="duplicateValues" dxfId="15" priority="55"/>
  </conditionalFormatting>
  <conditionalFormatting sqref="B20:B22">
    <cfRule type="duplicateValues" dxfId="14" priority="54"/>
  </conditionalFormatting>
  <conditionalFormatting sqref="B20:B22">
    <cfRule type="duplicateValues" dxfId="13" priority="52"/>
    <cfRule type="duplicateValues" dxfId="12" priority="53"/>
  </conditionalFormatting>
  <conditionalFormatting sqref="B16:B19">
    <cfRule type="duplicateValues" dxfId="11" priority="51"/>
  </conditionalFormatting>
  <conditionalFormatting sqref="B16:B19">
    <cfRule type="duplicateValues" dxfId="10" priority="50"/>
  </conditionalFormatting>
  <conditionalFormatting sqref="B16:B19">
    <cfRule type="duplicateValues" dxfId="9" priority="48"/>
    <cfRule type="duplicateValues" dxfId="8" priority="49"/>
  </conditionalFormatting>
  <conditionalFormatting sqref="B16:B19">
    <cfRule type="duplicateValues" dxfId="7" priority="47"/>
  </conditionalFormatting>
  <conditionalFormatting sqref="B16:B22">
    <cfRule type="duplicateValues" dxfId="6" priority="45"/>
    <cfRule type="duplicateValues" dxfId="5" priority="46"/>
  </conditionalFormatting>
  <conditionalFormatting sqref="B16:B19">
    <cfRule type="duplicateValues" dxfId="4" priority="44"/>
  </conditionalFormatting>
  <conditionalFormatting sqref="B13:B15">
    <cfRule type="duplicateValues" dxfId="3" priority="8"/>
  </conditionalFormatting>
  <conditionalFormatting sqref="B5:B6">
    <cfRule type="duplicateValues" dxfId="2" priority="3"/>
  </conditionalFormatting>
  <conditionalFormatting sqref="B7:B12">
    <cfRule type="duplicateValues" dxfId="1" priority="4"/>
  </conditionalFormatting>
  <conditionalFormatting sqref="B2:B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2021-06-08T20:55:14Z</dcterms:modified>
</cp:coreProperties>
</file>