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8\"/>
    </mc:Choice>
  </mc:AlternateContent>
  <xr:revisionPtr revIDLastSave="0" documentId="13_ncr:1_{FBCB55D6-1247-4CE5-90A4-B98CE22284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Efectivo!$A$43:$E$43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C28" i="1"/>
  <c r="A28" i="1"/>
  <c r="B40" i="1"/>
  <c r="C38" i="1"/>
  <c r="C39" i="1"/>
  <c r="A38" i="1"/>
  <c r="A39" i="1"/>
  <c r="B52" i="1"/>
  <c r="B67" i="1"/>
  <c r="C50" i="1"/>
  <c r="C47" i="1"/>
  <c r="C51" i="1"/>
  <c r="A47" i="1"/>
  <c r="A51" i="1"/>
  <c r="C65" i="1"/>
  <c r="C66" i="1"/>
  <c r="A65" i="1"/>
  <c r="A66" i="1"/>
  <c r="A37" i="1" l="1"/>
  <c r="C37" i="1"/>
  <c r="A36" i="1"/>
  <c r="A46" i="1"/>
  <c r="A48" i="1"/>
  <c r="C48" i="1"/>
  <c r="A27" i="1"/>
  <c r="C27" i="1"/>
  <c r="C36" i="1"/>
  <c r="A26" i="1" l="1"/>
  <c r="C26" i="1"/>
  <c r="C46" i="1"/>
  <c r="B10" i="1"/>
  <c r="B15" i="1"/>
  <c r="A25" i="1"/>
  <c r="C25" i="1"/>
  <c r="A45" i="1"/>
  <c r="C45" i="1"/>
  <c r="A62" i="1"/>
  <c r="A63" i="1"/>
  <c r="A64" i="1"/>
  <c r="C62" i="1"/>
  <c r="C63" i="1"/>
  <c r="C64" i="1"/>
  <c r="A24" i="1"/>
  <c r="C23" i="1"/>
  <c r="C24" i="1"/>
  <c r="A35" i="1"/>
  <c r="C35" i="1"/>
  <c r="A61" i="1" l="1"/>
  <c r="C61" i="1"/>
  <c r="A60" i="1"/>
  <c r="C60" i="1"/>
  <c r="A50" i="1"/>
  <c r="C49" i="1"/>
  <c r="A49" i="1"/>
  <c r="A23" i="1"/>
  <c r="A14" i="1"/>
  <c r="C14" i="1"/>
  <c r="C22" i="1" l="1"/>
  <c r="A22" i="1"/>
  <c r="C59" i="1" l="1"/>
  <c r="A59" i="1"/>
  <c r="A34" i="1" l="1"/>
  <c r="C34" i="1"/>
  <c r="A9" i="1" l="1"/>
  <c r="C9" i="1"/>
  <c r="A44" i="1"/>
  <c r="C44" i="1"/>
  <c r="C33" i="1" l="1"/>
  <c r="A33" i="1"/>
  <c r="A20" i="1" l="1"/>
  <c r="C20" i="1"/>
  <c r="A21" i="1"/>
  <c r="C21" i="1"/>
  <c r="C19" i="1" l="1"/>
  <c r="A19" i="1"/>
  <c r="A55" i="1" l="1"/>
  <c r="F2" i="3" l="1"/>
</calcChain>
</file>

<file path=xl/sharedStrings.xml><?xml version="1.0" encoding="utf-8"?>
<sst xmlns="http://schemas.openxmlformats.org/spreadsheetml/2006/main" count="968" uniqueCount="26">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</sst>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abSelected="1" topLeftCell="A31" zoomScale="85" zoomScaleNormal="85" workbookViewId="0">
      <selection activeCell="J42" sqref="J42"/>
    </sheetView>
  </sheetViews>
  <sheetFormatPr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44354.708333333336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44355.25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thickBot="1" x14ac:dyDescent="0.3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23</v>
      </c>
      <c r="E9" s="27"/>
    </row>
    <row r="10" spans="1:5" ht="18.75" thickBot="1" x14ac:dyDescent="0.3">
      <c r="A10" s="3" t="s">
        <v>11</v>
      </c>
      <c r="B10" s="37">
        <f>COUNT(B9:B9)</f>
        <v>0</v>
      </c>
      <c r="C10" s="56"/>
      <c r="D10" s="57"/>
      <c r="E10" s="58"/>
    </row>
    <row r="11" spans="1:5" x14ac:dyDescent="0.25">
      <c r="B11" s="5"/>
      <c r="E11" s="5"/>
    </row>
    <row r="12" spans="1:5" ht="18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7">
        <f>COUNT(B14:B14)</f>
        <v>0</v>
      </c>
      <c r="C15" s="56"/>
      <c r="D15" s="57"/>
      <c r="E15" s="58"/>
    </row>
    <row r="16" spans="1:5" ht="15.75" thickBot="1" x14ac:dyDescent="0.3">
      <c r="B16" s="5"/>
      <c r="E16" s="5"/>
    </row>
    <row r="17" spans="1:5" ht="18.75" thickBot="1" x14ac:dyDescent="0.3">
      <c r="A17" s="59" t="s">
        <v>14</v>
      </c>
      <c r="B17" s="60"/>
      <c r="C17" s="60"/>
      <c r="D17" s="60"/>
      <c r="E17" s="61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22" t="str">
        <f>VLOOKUP(B20,'[1]LISTADO ATM'!$A$2:$C$822,3,0)</f>
        <v>DISTRITO NACIONAL</v>
      </c>
      <c r="B20" s="22">
        <v>949</v>
      </c>
      <c r="C20" s="22" t="str">
        <f>VLOOKUP(B20,'[1]LISTADO ATM'!$A$2:$B$822,2,0)</f>
        <v xml:space="preserve">ATM S/M Bravo San Isidro Coral Mall </v>
      </c>
      <c r="D20" s="15" t="s">
        <v>10</v>
      </c>
      <c r="E20" s="27">
        <v>3335910595</v>
      </c>
    </row>
    <row r="21" spans="1:5" ht="18" x14ac:dyDescent="0.25">
      <c r="A21" s="22" t="str">
        <f>VLOOKUP(B21,'[1]LISTADO ATM'!$A$2:$C$822,3,0)</f>
        <v>NORTE</v>
      </c>
      <c r="B21" s="22">
        <v>361</v>
      </c>
      <c r="C21" s="22" t="str">
        <f>VLOOKUP(B21,'[1]LISTADO ATM'!$A$2:$B$822,2,0)</f>
        <v>ATM Estación Next La Cumbre</v>
      </c>
      <c r="D21" s="15" t="s">
        <v>10</v>
      </c>
      <c r="E21" s="27">
        <v>3335910608</v>
      </c>
    </row>
    <row r="22" spans="1:5" ht="18" x14ac:dyDescent="0.25">
      <c r="A22" s="32" t="str">
        <f>VLOOKUP(B22,'[1]LISTADO ATM'!$A$2:$C$822,3,0)</f>
        <v>SUR</v>
      </c>
      <c r="B22" s="22">
        <v>592</v>
      </c>
      <c r="C22" s="22" t="str">
        <f>VLOOKUP(B22,'[1]LISTADO ATM'!$A$2:$B$822,2,0)</f>
        <v xml:space="preserve">ATM Centro de Caja San Cristóbal I </v>
      </c>
      <c r="D22" s="15" t="s">
        <v>10</v>
      </c>
      <c r="E22" s="27">
        <v>3335910696</v>
      </c>
    </row>
    <row r="23" spans="1:5" ht="18" x14ac:dyDescent="0.25">
      <c r="A23" s="32" t="str">
        <f>VLOOKUP(B23,'[1]LISTADO ATM'!$A$2:$C$822,3,0)</f>
        <v>SUR</v>
      </c>
      <c r="B23" s="22">
        <v>182</v>
      </c>
      <c r="C23" s="22" t="str">
        <f>VLOOKUP(B23,'[1]LISTADO ATM'!$A$2:$B$822,2,0)</f>
        <v xml:space="preserve">ATM Barahona Comb </v>
      </c>
      <c r="D23" s="15" t="s">
        <v>10</v>
      </c>
      <c r="E23" s="27">
        <v>3335912326</v>
      </c>
    </row>
    <row r="24" spans="1:5" ht="18" x14ac:dyDescent="0.25">
      <c r="A24" s="32" t="str">
        <f>VLOOKUP(B24,'[1]LISTADO ATM'!$A$2:$C$822,3,0)</f>
        <v>NORTE</v>
      </c>
      <c r="B24" s="22">
        <v>645</v>
      </c>
      <c r="C24" s="22" t="str">
        <f>VLOOKUP(B24,'[1]LISTADO ATM'!$A$2:$B$822,2,0)</f>
        <v xml:space="preserve">ATM UNP Cabrera </v>
      </c>
      <c r="D24" s="15" t="s">
        <v>10</v>
      </c>
      <c r="E24" s="27">
        <v>3335912332</v>
      </c>
    </row>
    <row r="25" spans="1:5" ht="18" x14ac:dyDescent="0.25">
      <c r="A25" s="32" t="str">
        <f>VLOOKUP(B25,'[1]LISTADO ATM'!$A$2:$C$822,3,0)</f>
        <v>NORTE</v>
      </c>
      <c r="B25" s="22">
        <v>950</v>
      </c>
      <c r="C25" s="22" t="str">
        <f>VLOOKUP(B25,'[1]LISTADO ATM'!$A$2:$B$822,2,0)</f>
        <v xml:space="preserve">ATM Oficina Monterrico </v>
      </c>
      <c r="D25" s="15" t="s">
        <v>10</v>
      </c>
      <c r="E25" s="27">
        <v>3335912350</v>
      </c>
    </row>
    <row r="26" spans="1:5" ht="18" x14ac:dyDescent="0.25">
      <c r="A26" s="32" t="str">
        <f>VLOOKUP(B26,'[1]LISTADO ATM'!$A$2:$C$822,3,0)</f>
        <v>SUR</v>
      </c>
      <c r="B26" s="22">
        <v>677</v>
      </c>
      <c r="C26" s="22" t="str">
        <f>VLOOKUP(B26,'[1]LISTADO ATM'!$A$2:$B$822,2,0)</f>
        <v>ATM PBG Villa Jaragua</v>
      </c>
      <c r="D26" s="15" t="s">
        <v>10</v>
      </c>
      <c r="E26" s="27">
        <v>3335912410</v>
      </c>
    </row>
    <row r="27" spans="1:5" ht="18" x14ac:dyDescent="0.25">
      <c r="A27" s="32" t="str">
        <f>VLOOKUP(B27,'[1]LISTADO ATM'!$A$2:$C$822,3,0)</f>
        <v>NORTE</v>
      </c>
      <c r="B27" s="22">
        <v>687</v>
      </c>
      <c r="C27" s="22" t="str">
        <f>VLOOKUP(B27,'[1]LISTADO ATM'!$A$2:$B$822,2,0)</f>
        <v>ATM Oficina Monterrico II</v>
      </c>
      <c r="D27" s="15" t="s">
        <v>10</v>
      </c>
      <c r="E27" s="27">
        <v>3335912439</v>
      </c>
    </row>
    <row r="28" spans="1:5" ht="18" x14ac:dyDescent="0.25">
      <c r="A28" s="32" t="str">
        <f>VLOOKUP(B28,'[1]LISTADO ATM'!$A$2:$C$822,3,0)</f>
        <v>ESTE</v>
      </c>
      <c r="B28" s="22">
        <v>399</v>
      </c>
      <c r="C28" s="22" t="str">
        <f>VLOOKUP(B28,'[1]LISTADO ATM'!$A$2:$B$822,2,0)</f>
        <v xml:space="preserve">ATM Oficina La Romana II </v>
      </c>
      <c r="D28" s="15" t="s">
        <v>10</v>
      </c>
      <c r="E28" s="27">
        <v>3335912491</v>
      </c>
    </row>
    <row r="29" spans="1:5" ht="18.75" thickBot="1" x14ac:dyDescent="0.3">
      <c r="A29" s="26"/>
      <c r="B29" s="41">
        <f>COUNT(B19:B28)</f>
        <v>10</v>
      </c>
      <c r="C29" s="14"/>
      <c r="D29" s="14"/>
      <c r="E29" s="14"/>
    </row>
    <row r="30" spans="1:5" ht="15.75" thickBot="1" x14ac:dyDescent="0.3">
      <c r="B30" s="5"/>
      <c r="E30" s="5"/>
    </row>
    <row r="31" spans="1:5" ht="18.75" thickBot="1" x14ac:dyDescent="0.3">
      <c r="A31" s="59" t="s">
        <v>20</v>
      </c>
      <c r="B31" s="60"/>
      <c r="C31" s="60"/>
      <c r="D31" s="60"/>
      <c r="E31" s="61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36" t="str">
        <f>VLOOKUP(B33,'[1]LISTADO ATM'!$A$2:$C$822,3,0)</f>
        <v>ESTE</v>
      </c>
      <c r="B33" s="22">
        <v>673</v>
      </c>
      <c r="C33" s="25" t="str">
        <f>VLOOKUP(B33,'[1]LISTADO ATM'!$A$2:$B$822,2,0)</f>
        <v>ATM Clínica Dr. Cruz Jiminián</v>
      </c>
      <c r="D33" s="22" t="s">
        <v>18</v>
      </c>
      <c r="E33" s="25">
        <v>3335910638</v>
      </c>
    </row>
    <row r="34" spans="1:5" ht="18" x14ac:dyDescent="0.25">
      <c r="A34" s="36" t="str">
        <f>VLOOKUP(B34,'[1]LISTADO ATM'!$A$2:$C$822,3,0)</f>
        <v>DISTRITO NACIONAL</v>
      </c>
      <c r="B34" s="22">
        <v>577</v>
      </c>
      <c r="C34" s="25" t="str">
        <f>VLOOKUP(B34,'[1]LISTADO ATM'!$A$2:$B$822,2,0)</f>
        <v xml:space="preserve">ATM Olé Ave. Duarte </v>
      </c>
      <c r="D34" s="22" t="s">
        <v>18</v>
      </c>
      <c r="E34" s="25">
        <v>3335910615</v>
      </c>
    </row>
    <row r="35" spans="1:5" ht="18" x14ac:dyDescent="0.25">
      <c r="A35" s="36" t="str">
        <f>VLOOKUP(B35,'[1]LISTADO ATM'!$A$2:$C$822,3,0)</f>
        <v>ESTE</v>
      </c>
      <c r="B35" s="42">
        <v>844</v>
      </c>
      <c r="C35" s="25" t="str">
        <f>VLOOKUP(B35,'[1]LISTADO ATM'!$A$2:$B$822,2,0)</f>
        <v xml:space="preserve">ATM San Juan Shopping Center (Bávaro) </v>
      </c>
      <c r="D35" s="22" t="s">
        <v>18</v>
      </c>
      <c r="E35" s="31">
        <v>3335912343</v>
      </c>
    </row>
    <row r="36" spans="1:5" ht="18" x14ac:dyDescent="0.25">
      <c r="A36" s="36" t="str">
        <f>VLOOKUP(B36,'[1]LISTADO ATM'!$A$2:$C$822,3,0)</f>
        <v>ESTE</v>
      </c>
      <c r="B36" s="42">
        <v>385</v>
      </c>
      <c r="C36" s="25" t="str">
        <f>VLOOKUP(B36,'[1]LISTADO ATM'!$A$2:$B$822,2,0)</f>
        <v xml:space="preserve">ATM Plaza Verón I </v>
      </c>
      <c r="D36" s="22" t="s">
        <v>18</v>
      </c>
      <c r="E36" s="31">
        <v>3335912437</v>
      </c>
    </row>
    <row r="37" spans="1:5" ht="18" x14ac:dyDescent="0.25">
      <c r="A37" s="36" t="str">
        <f>VLOOKUP(B37,'[1]LISTADO ATM'!$A$2:$C$822,3,0)</f>
        <v>DISTRITO NACIONAL</v>
      </c>
      <c r="B37" s="42">
        <v>717</v>
      </c>
      <c r="C37" s="25" t="str">
        <f>VLOOKUP(B37,'[1]LISTADO ATM'!$A$2:$B$822,2,0)</f>
        <v xml:space="preserve">ATM Oficina Los Alcarrizos </v>
      </c>
      <c r="D37" s="22" t="s">
        <v>18</v>
      </c>
      <c r="E37" s="31">
        <v>3335912476</v>
      </c>
    </row>
    <row r="38" spans="1:5" ht="18" x14ac:dyDescent="0.25">
      <c r="A38" s="36" t="str">
        <f>VLOOKUP(B38,'[1]LISTADO ATM'!$A$2:$C$822,3,0)</f>
        <v>NORTE</v>
      </c>
      <c r="B38" s="42">
        <v>986</v>
      </c>
      <c r="C38" s="25" t="str">
        <f>VLOOKUP(B38,'[1]LISTADO ATM'!$A$2:$B$822,2,0)</f>
        <v xml:space="preserve">ATM S/M Jumbo (La Vega) </v>
      </c>
      <c r="D38" s="22" t="s">
        <v>18</v>
      </c>
      <c r="E38" s="27">
        <v>3335912475</v>
      </c>
    </row>
    <row r="39" spans="1:5" ht="18" x14ac:dyDescent="0.25">
      <c r="A39" s="36" t="str">
        <f>VLOOKUP(B39,'[1]LISTADO ATM'!$A$2:$C$822,3,0)</f>
        <v>SUR</v>
      </c>
      <c r="B39" s="42">
        <v>873</v>
      </c>
      <c r="C39" s="25" t="str">
        <f>VLOOKUP(B39,'[1]LISTADO ATM'!$A$2:$B$822,2,0)</f>
        <v xml:space="preserve">ATM Centro de Caja San Cristóbal II </v>
      </c>
      <c r="D39" s="22" t="s">
        <v>18</v>
      </c>
      <c r="E39" s="27">
        <v>3335912335</v>
      </c>
    </row>
    <row r="40" spans="1:5" ht="18" x14ac:dyDescent="0.25">
      <c r="A40" s="26" t="s">
        <v>11</v>
      </c>
      <c r="B40" s="43">
        <f>COUNT(B33:B39)</f>
        <v>7</v>
      </c>
      <c r="C40" s="14"/>
      <c r="D40" s="14"/>
      <c r="E40" s="14"/>
    </row>
    <row r="41" spans="1:5" ht="15.75" thickBot="1" x14ac:dyDescent="0.3">
      <c r="B41" s="5"/>
      <c r="E41" s="5"/>
    </row>
    <row r="42" spans="1:5" ht="18" x14ac:dyDescent="0.25">
      <c r="A42" s="64" t="s">
        <v>13</v>
      </c>
      <c r="B42" s="65"/>
      <c r="C42" s="65"/>
      <c r="D42" s="65"/>
      <c r="E42" s="66"/>
    </row>
    <row r="43" spans="1:5" ht="18" x14ac:dyDescent="0.25">
      <c r="A43" s="2" t="s">
        <v>5</v>
      </c>
      <c r="B43" s="2" t="s">
        <v>6</v>
      </c>
      <c r="C43" s="4" t="s">
        <v>7</v>
      </c>
      <c r="D43" s="18" t="s">
        <v>8</v>
      </c>
      <c r="E43" s="2" t="s">
        <v>9</v>
      </c>
    </row>
    <row r="44" spans="1:5" ht="18" x14ac:dyDescent="0.25">
      <c r="A44" s="19" t="str">
        <f>VLOOKUP(B44,'[1]LISTADO ATM'!$A$2:$C$822,3,0)</f>
        <v>ESTE</v>
      </c>
      <c r="B44" s="22">
        <v>608</v>
      </c>
      <c r="C44" s="25" t="str">
        <f>VLOOKUP(B44,'[1]LISTADO ATM'!$A$2:$B$822,2,0)</f>
        <v xml:space="preserve">ATM Oficina Jumbo (San Pedro) </v>
      </c>
      <c r="D44" s="35" t="s">
        <v>24</v>
      </c>
      <c r="E44" s="25">
        <v>3335910019</v>
      </c>
    </row>
    <row r="45" spans="1:5" ht="18" x14ac:dyDescent="0.25">
      <c r="A45" s="19" t="str">
        <f>VLOOKUP(B45,'[1]LISTADO ATM'!$A$2:$C$822,3,0)</f>
        <v>DISTRITO NACIONAL</v>
      </c>
      <c r="B45" s="22">
        <v>165</v>
      </c>
      <c r="C45" s="25" t="str">
        <f>VLOOKUP(B45,'[1]LISTADO ATM'!$A$2:$B$822,2,0)</f>
        <v>ATM Autoservicio Megacentro</v>
      </c>
      <c r="D45" s="35" t="s">
        <v>24</v>
      </c>
      <c r="E45" s="22">
        <v>3335912303</v>
      </c>
    </row>
    <row r="46" spans="1:5" ht="18" x14ac:dyDescent="0.25">
      <c r="A46" s="19" t="str">
        <f>VLOOKUP(B46,'[1]LISTADO ATM'!$A$2:$C$822,3,0)</f>
        <v>NORTE</v>
      </c>
      <c r="B46" s="22">
        <v>944</v>
      </c>
      <c r="C46" s="25" t="str">
        <f>VLOOKUP(B46,'[1]LISTADO ATM'!$A$2:$B$822,2,0)</f>
        <v xml:space="preserve">ATM UNP Mao </v>
      </c>
      <c r="D46" s="35" t="s">
        <v>24</v>
      </c>
      <c r="E46" s="22">
        <v>3335912414</v>
      </c>
    </row>
    <row r="47" spans="1:5" ht="18" x14ac:dyDescent="0.25">
      <c r="A47" s="19" t="str">
        <f>VLOOKUP(B47,'[1]LISTADO ATM'!$A$2:$C$822,3,0)</f>
        <v>NORTE</v>
      </c>
      <c r="B47" s="22">
        <v>431</v>
      </c>
      <c r="C47" s="25" t="str">
        <f>VLOOKUP(B47,'[1]LISTADO ATM'!$A$2:$B$822,2,0)</f>
        <v xml:space="preserve">ATM Autoservicio Sol (Santiago) </v>
      </c>
      <c r="D47" s="35" t="s">
        <v>24</v>
      </c>
      <c r="E47" s="22">
        <v>3335910633</v>
      </c>
    </row>
    <row r="48" spans="1:5" ht="18" x14ac:dyDescent="0.25">
      <c r="A48" s="19" t="str">
        <f>VLOOKUP(B48,'[1]LISTADO ATM'!$A$2:$C$822,3,0)</f>
        <v>ESTE</v>
      </c>
      <c r="B48" s="22">
        <v>386</v>
      </c>
      <c r="C48" s="25" t="str">
        <f>VLOOKUP(B48,'[1]LISTADO ATM'!$A$2:$B$822,2,0)</f>
        <v xml:space="preserve">ATM Plaza Verón II </v>
      </c>
      <c r="D48" s="40" t="s">
        <v>25</v>
      </c>
      <c r="E48" s="22">
        <v>3335912440</v>
      </c>
    </row>
    <row r="49" spans="1:5" ht="18" x14ac:dyDescent="0.25">
      <c r="A49" s="19" t="str">
        <f>VLOOKUP(B49,'[1]LISTADO ATM'!$A$2:$C$822,3,0)</f>
        <v>SUR</v>
      </c>
      <c r="B49" s="22">
        <v>871</v>
      </c>
      <c r="C49" s="25" t="str">
        <f>VLOOKUP(B49,'[1]LISTADO ATM'!$A$2:$B$822,2,0)</f>
        <v>ATM Plaza Cultural San Juan</v>
      </c>
      <c r="D49" s="40" t="s">
        <v>25</v>
      </c>
      <c r="E49" s="22">
        <v>3335912284</v>
      </c>
    </row>
    <row r="50" spans="1:5" ht="18" x14ac:dyDescent="0.25">
      <c r="A50" s="19" t="str">
        <f>VLOOKUP(B50,'[1]LISTADO ATM'!$A$2:$C$822,3,0)</f>
        <v>NORTE</v>
      </c>
      <c r="B50" s="22">
        <v>154</v>
      </c>
      <c r="C50" s="25" t="str">
        <f>VLOOKUP(B50,'[1]LISTADO ATM'!$A$2:$B$822,2,0)</f>
        <v xml:space="preserve">ATM Oficina Sánchez </v>
      </c>
      <c r="D50" s="40" t="s">
        <v>25</v>
      </c>
      <c r="E50" s="22">
        <v>3335912295</v>
      </c>
    </row>
    <row r="51" spans="1:5" ht="18" x14ac:dyDescent="0.25">
      <c r="A51" s="19" t="str">
        <f>VLOOKUP(B51,'[1]LISTADO ATM'!$A$2:$C$822,3,0)</f>
        <v>DISTRITO NACIONAL</v>
      </c>
      <c r="B51" s="22">
        <v>39</v>
      </c>
      <c r="C51" s="25" t="str">
        <f>VLOOKUP(B51,'[1]LISTADO ATM'!$A$2:$B$822,2,0)</f>
        <v xml:space="preserve">ATM Oficina Ovando </v>
      </c>
      <c r="D51" s="40" t="s">
        <v>25</v>
      </c>
      <c r="E51" s="22">
        <v>3335912139</v>
      </c>
    </row>
    <row r="52" spans="1:5" ht="18" x14ac:dyDescent="0.25">
      <c r="A52" s="26" t="s">
        <v>11</v>
      </c>
      <c r="B52" s="43">
        <f>COUNT(B44:B51)</f>
        <v>8</v>
      </c>
      <c r="C52" s="14"/>
      <c r="D52" s="17"/>
      <c r="E52" s="17"/>
    </row>
    <row r="53" spans="1:5" ht="15.75" thickBot="1" x14ac:dyDescent="0.3">
      <c r="B53" s="5"/>
      <c r="E53" s="5"/>
    </row>
    <row r="54" spans="1:5" ht="18.75" thickBot="1" x14ac:dyDescent="0.3">
      <c r="A54" s="67" t="s">
        <v>12</v>
      </c>
      <c r="B54" s="68"/>
      <c r="C54" t="s">
        <v>17</v>
      </c>
      <c r="D54" s="5"/>
      <c r="E54" s="5"/>
    </row>
    <row r="55" spans="1:5" ht="18.75" thickBot="1" x14ac:dyDescent="0.3">
      <c r="A55" s="38">
        <f>+B29+B40+B52</f>
        <v>25</v>
      </c>
      <c r="B55" s="39"/>
    </row>
    <row r="56" spans="1:5" ht="15.75" thickBot="1" x14ac:dyDescent="0.3">
      <c r="B56" s="5"/>
      <c r="E56" s="5"/>
    </row>
    <row r="57" spans="1:5" ht="18.75" thickBot="1" x14ac:dyDescent="0.3">
      <c r="A57" s="59" t="s">
        <v>15</v>
      </c>
      <c r="B57" s="60"/>
      <c r="C57" s="60"/>
      <c r="D57" s="60"/>
      <c r="E57" s="61"/>
    </row>
    <row r="58" spans="1:5" ht="18" x14ac:dyDescent="0.25">
      <c r="A58" s="6" t="s">
        <v>5</v>
      </c>
      <c r="B58" s="2" t="s">
        <v>6</v>
      </c>
      <c r="C58" s="4" t="s">
        <v>7</v>
      </c>
      <c r="D58" s="62" t="s">
        <v>8</v>
      </c>
      <c r="E58" s="63"/>
    </row>
    <row r="59" spans="1:5" ht="18" x14ac:dyDescent="0.25">
      <c r="A59" s="32" t="str">
        <f>VLOOKUP(B59,'[1]LISTADO ATM'!$A$2:$C$822,3,0)</f>
        <v>NORTE</v>
      </c>
      <c r="B59" s="22">
        <v>136</v>
      </c>
      <c r="C59" s="22" t="str">
        <f>VLOOKUP(B59,'[1]LISTADO ATM'!$A$2:$B$822,2,0)</f>
        <v>ATM S/M Xtra (Santiago)</v>
      </c>
      <c r="D59" s="44" t="s">
        <v>21</v>
      </c>
      <c r="E59" s="45"/>
    </row>
    <row r="60" spans="1:5" ht="18" x14ac:dyDescent="0.25">
      <c r="A60" s="22" t="str">
        <f>VLOOKUP(B60,'[1]LISTADO ATM'!$A$2:$C$822,3,0)</f>
        <v>NORTE</v>
      </c>
      <c r="B60" s="22">
        <v>63</v>
      </c>
      <c r="C60" s="22" t="str">
        <f>VLOOKUP(B60,'[1]LISTADO ATM'!$A$2:$B$822,2,0)</f>
        <v xml:space="preserve">ATM Oficina Villa Vásquez (Montecristi) </v>
      </c>
      <c r="D60" s="46" t="s">
        <v>22</v>
      </c>
      <c r="E60" s="46"/>
    </row>
    <row r="61" spans="1:5" ht="18" x14ac:dyDescent="0.25">
      <c r="A61" s="22" t="str">
        <f>VLOOKUP(B61,'[1]LISTADO ATM'!$A$2:$C$822,3,0)</f>
        <v>NORTE</v>
      </c>
      <c r="B61" s="22">
        <v>138</v>
      </c>
      <c r="C61" s="22" t="str">
        <f>VLOOKUP(B61,'[1]LISTADO ATM'!$A$2:$B$822,2,0)</f>
        <v xml:space="preserve">ATM UNP Fantino </v>
      </c>
      <c r="D61" s="46" t="s">
        <v>22</v>
      </c>
      <c r="E61" s="46"/>
    </row>
    <row r="62" spans="1:5" ht="18" x14ac:dyDescent="0.25">
      <c r="A62" s="22" t="str">
        <f>VLOOKUP(B62,'[1]LISTADO ATM'!$A$2:$C$822,3,0)</f>
        <v>DISTRITO NACIONAL</v>
      </c>
      <c r="B62" s="22">
        <v>147</v>
      </c>
      <c r="C62" s="22" t="str">
        <f>VLOOKUP(B62,'[1]LISTADO ATM'!$A$2:$B$822,2,0)</f>
        <v xml:space="preserve">ATM Kiosco Megacentro I </v>
      </c>
      <c r="D62" s="46" t="s">
        <v>22</v>
      </c>
      <c r="E62" s="46"/>
    </row>
    <row r="63" spans="1:5" ht="18" x14ac:dyDescent="0.25">
      <c r="A63" s="22" t="str">
        <f>VLOOKUP(B63,'[1]LISTADO ATM'!$A$2:$C$822,3,0)</f>
        <v>ESTE</v>
      </c>
      <c r="B63" s="22">
        <v>608</v>
      </c>
      <c r="C63" s="22" t="str">
        <f>VLOOKUP(B63,'[1]LISTADO ATM'!$A$2:$B$822,2,0)</f>
        <v xml:space="preserve">ATM Oficina Jumbo (San Pedro) </v>
      </c>
      <c r="D63" s="44" t="s">
        <v>21</v>
      </c>
      <c r="E63" s="45"/>
    </row>
    <row r="64" spans="1:5" ht="18" x14ac:dyDescent="0.25">
      <c r="A64" s="22" t="str">
        <f>VLOOKUP(B64,'[1]LISTADO ATM'!$A$2:$C$822,3,0)</f>
        <v>DISTRITO NACIONAL</v>
      </c>
      <c r="B64" s="22">
        <v>816</v>
      </c>
      <c r="C64" s="22" t="str">
        <f>VLOOKUP(B64,'[1]LISTADO ATM'!$A$2:$B$822,2,0)</f>
        <v xml:space="preserve">ATM Oficina Pedro Brand </v>
      </c>
      <c r="D64" s="44" t="s">
        <v>21</v>
      </c>
      <c r="E64" s="45"/>
    </row>
    <row r="65" spans="1:5" ht="18" x14ac:dyDescent="0.25">
      <c r="A65" s="22" t="str">
        <f>VLOOKUP(B65,'[1]LISTADO ATM'!$A$2:$C$822,3,0)</f>
        <v>DISTRITO NACIONAL</v>
      </c>
      <c r="B65" s="22">
        <v>938</v>
      </c>
      <c r="C65" s="22" t="str">
        <f>VLOOKUP(B65,'[1]LISTADO ATM'!$A$2:$B$822,2,0)</f>
        <v xml:space="preserve">ATM Autobanco Oficina Filadelfia Plaza </v>
      </c>
      <c r="D65" s="46" t="s">
        <v>22</v>
      </c>
      <c r="E65" s="46"/>
    </row>
    <row r="66" spans="1:5" ht="18" x14ac:dyDescent="0.25">
      <c r="A66" s="22" t="str">
        <f>VLOOKUP(B66,'[1]LISTADO ATM'!$A$2:$C$822,3,0)</f>
        <v>DISTRITO NACIONAL</v>
      </c>
      <c r="B66" s="22">
        <v>559</v>
      </c>
      <c r="C66" s="22" t="str">
        <f>VLOOKUP(B66,'[1]LISTADO ATM'!$A$2:$B$822,2,0)</f>
        <v xml:space="preserve">ATM UNP Metro I </v>
      </c>
      <c r="D66" s="44" t="s">
        <v>21</v>
      </c>
      <c r="E66" s="45"/>
    </row>
    <row r="67" spans="1:5" ht="18.75" thickBot="1" x14ac:dyDescent="0.3">
      <c r="A67" s="26" t="s">
        <v>11</v>
      </c>
      <c r="B67" s="41">
        <f>COUNT(B59:B66)</f>
        <v>8</v>
      </c>
      <c r="C67" s="23"/>
      <c r="D67" s="23"/>
      <c r="E67" s="24"/>
    </row>
  </sheetData>
  <autoFilter ref="A43:E43" xr:uid="{94909582-3895-4F8B-82B7-FE1FBF7D9BBF}">
    <sortState xmlns:xlrd2="http://schemas.microsoft.com/office/spreadsheetml/2017/richdata2" ref="A44:E54">
      <sortCondition ref="D43"/>
    </sortState>
  </autoFilter>
  <mergeCells count="20">
    <mergeCell ref="D65:E65"/>
    <mergeCell ref="D66:E66"/>
    <mergeCell ref="A57:E57"/>
    <mergeCell ref="D58:E58"/>
    <mergeCell ref="C15:E15"/>
    <mergeCell ref="A17:E17"/>
    <mergeCell ref="A31:E31"/>
    <mergeCell ref="A42:E42"/>
    <mergeCell ref="A54:B54"/>
    <mergeCell ref="A1:E1"/>
    <mergeCell ref="A2:E2"/>
    <mergeCell ref="A7:E7"/>
    <mergeCell ref="C10:E10"/>
    <mergeCell ref="A12:E12"/>
    <mergeCell ref="D64:E64"/>
    <mergeCell ref="D59:E59"/>
    <mergeCell ref="D62:E62"/>
    <mergeCell ref="D63:E63"/>
    <mergeCell ref="D61:E61"/>
    <mergeCell ref="D60:E6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1" sqref="F21"/>
    </sheetView>
  </sheetViews>
  <sheetFormatPr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69">
        <v>673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673 577 844 385 717                                                         </v>
      </c>
    </row>
    <row r="3" spans="2:6" ht="18.75" thickBot="1" x14ac:dyDescent="0.3">
      <c r="B3" s="33">
        <v>577</v>
      </c>
      <c r="C3" s="29" t="s">
        <v>17</v>
      </c>
    </row>
    <row r="4" spans="2:6" ht="18.75" thickBot="1" x14ac:dyDescent="0.3">
      <c r="B4" s="33">
        <v>844</v>
      </c>
      <c r="C4" s="29" t="s">
        <v>17</v>
      </c>
    </row>
    <row r="5" spans="2:6" ht="18.75" thickBot="1" x14ac:dyDescent="0.3">
      <c r="B5" s="33">
        <v>385</v>
      </c>
      <c r="C5" s="29" t="s">
        <v>17</v>
      </c>
    </row>
    <row r="6" spans="2:6" ht="18.75" thickBot="1" x14ac:dyDescent="0.3">
      <c r="B6" s="33">
        <v>717</v>
      </c>
      <c r="C6" s="29" t="s">
        <v>17</v>
      </c>
    </row>
    <row r="7" spans="2:6" ht="18.75" thickBot="1" x14ac:dyDescent="0.3">
      <c r="B7" s="33"/>
      <c r="C7" s="29" t="s">
        <v>17</v>
      </c>
    </row>
    <row r="8" spans="2:6" ht="18.75" thickBot="1" x14ac:dyDescent="0.3">
      <c r="B8" s="33"/>
      <c r="C8" s="29" t="s">
        <v>17</v>
      </c>
    </row>
    <row r="9" spans="2:6" ht="18.75" thickBot="1" x14ac:dyDescent="0.3">
      <c r="B9" s="33"/>
      <c r="C9" s="29" t="s">
        <v>17</v>
      </c>
    </row>
    <row r="10" spans="2:6" ht="18.75" thickBot="1" x14ac:dyDescent="0.3">
      <c r="B10" s="33"/>
      <c r="C10" s="29" t="s">
        <v>17</v>
      </c>
    </row>
    <row r="11" spans="2:6" ht="18.75" thickBot="1" x14ac:dyDescent="0.3">
      <c r="B11" s="33"/>
      <c r="C11" s="29" t="s">
        <v>17</v>
      </c>
    </row>
    <row r="12" spans="2:6" ht="18.75" thickBot="1" x14ac:dyDescent="0.3">
      <c r="B12" s="33"/>
      <c r="C12" s="29" t="s">
        <v>17</v>
      </c>
    </row>
    <row r="13" spans="2:6" ht="18.75" thickBot="1" x14ac:dyDescent="0.3">
      <c r="B13" s="33"/>
      <c r="C13" s="29" t="s">
        <v>17</v>
      </c>
    </row>
    <row r="14" spans="2:6" ht="18.75" thickBot="1" x14ac:dyDescent="0.3">
      <c r="B14" s="33"/>
      <c r="C14" s="29" t="s">
        <v>17</v>
      </c>
    </row>
    <row r="15" spans="2:6" ht="18.75" thickBot="1" x14ac:dyDescent="0.3">
      <c r="B15" s="33"/>
      <c r="C15" s="29" t="s">
        <v>17</v>
      </c>
    </row>
    <row r="16" spans="2:6" ht="18.75" thickBot="1" x14ac:dyDescent="0.3">
      <c r="B16" s="33"/>
      <c r="C16" s="29" t="s">
        <v>17</v>
      </c>
    </row>
    <row r="17" spans="2:3" ht="18.75" thickBot="1" x14ac:dyDescent="0.3">
      <c r="B17" s="33"/>
      <c r="C17" s="29" t="s">
        <v>17</v>
      </c>
    </row>
    <row r="18" spans="2:3" ht="18.75" thickBot="1" x14ac:dyDescent="0.3">
      <c r="B18" s="33"/>
      <c r="C18" s="29" t="s">
        <v>17</v>
      </c>
    </row>
    <row r="19" spans="2:3" ht="18.75" thickBot="1" x14ac:dyDescent="0.3">
      <c r="B19" s="33"/>
      <c r="C19" s="29" t="s">
        <v>17</v>
      </c>
    </row>
    <row r="20" spans="2:3" ht="18.75" thickBot="1" x14ac:dyDescent="0.3">
      <c r="B20" s="33"/>
      <c r="C20" s="29" t="s">
        <v>17</v>
      </c>
    </row>
    <row r="21" spans="2:3" ht="18.75" thickBot="1" x14ac:dyDescent="0.3">
      <c r="B21" s="33"/>
      <c r="C21" s="29" t="s">
        <v>17</v>
      </c>
    </row>
    <row r="22" spans="2:3" ht="18.75" thickBot="1" x14ac:dyDescent="0.3">
      <c r="B22" s="33"/>
      <c r="C22" s="29" t="s">
        <v>17</v>
      </c>
    </row>
    <row r="23" spans="2:3" ht="18.75" thickBot="1" x14ac:dyDescent="0.3">
      <c r="B23" s="33"/>
      <c r="C23" s="29" t="s">
        <v>17</v>
      </c>
    </row>
    <row r="24" spans="2:3" ht="18.75" thickBot="1" x14ac:dyDescent="0.3">
      <c r="B24" s="33"/>
      <c r="C24" s="29" t="s">
        <v>17</v>
      </c>
    </row>
    <row r="25" spans="2:3" ht="18.75" thickBot="1" x14ac:dyDescent="0.3">
      <c r="B25" s="33"/>
      <c r="C25" s="29" t="s">
        <v>17</v>
      </c>
    </row>
    <row r="26" spans="2:3" ht="18.75" thickBot="1" x14ac:dyDescent="0.3">
      <c r="B26" s="33"/>
      <c r="C26" s="29" t="s">
        <v>17</v>
      </c>
    </row>
    <row r="27" spans="2:3" ht="18.75" thickBot="1" x14ac:dyDescent="0.3">
      <c r="B27" s="33"/>
      <c r="C27" s="29" t="s">
        <v>17</v>
      </c>
    </row>
    <row r="28" spans="2:3" ht="18.75" thickBot="1" x14ac:dyDescent="0.3">
      <c r="B28" s="33"/>
      <c r="C28" s="29" t="s">
        <v>17</v>
      </c>
    </row>
    <row r="29" spans="2:3" ht="18.75" thickBot="1" x14ac:dyDescent="0.3">
      <c r="B29" s="33"/>
      <c r="C29" s="29" t="s">
        <v>17</v>
      </c>
    </row>
    <row r="30" spans="2:3" ht="18.75" thickBot="1" x14ac:dyDescent="0.3">
      <c r="B30" s="33"/>
      <c r="C30" s="29" t="s">
        <v>17</v>
      </c>
    </row>
    <row r="31" spans="2:3" ht="18.75" thickBot="1" x14ac:dyDescent="0.3">
      <c r="B31" s="33"/>
      <c r="C31" s="29" t="s">
        <v>17</v>
      </c>
    </row>
    <row r="32" spans="2:3" ht="18.75" thickBot="1" x14ac:dyDescent="0.3">
      <c r="B32" s="33"/>
      <c r="C32" s="29" t="s">
        <v>17</v>
      </c>
    </row>
    <row r="33" spans="2:3" ht="18.75" thickBot="1" x14ac:dyDescent="0.3">
      <c r="B33" s="33"/>
      <c r="C33" s="29" t="s">
        <v>17</v>
      </c>
    </row>
    <row r="34" spans="2:3" ht="18.75" thickBot="1" x14ac:dyDescent="0.3">
      <c r="B34" s="33"/>
      <c r="C34" s="29" t="s">
        <v>17</v>
      </c>
    </row>
    <row r="35" spans="2:3" ht="18.75" thickBot="1" x14ac:dyDescent="0.3">
      <c r="B35" s="33"/>
      <c r="C35" s="29" t="s">
        <v>17</v>
      </c>
    </row>
    <row r="36" spans="2:3" ht="18.75" thickBot="1" x14ac:dyDescent="0.3">
      <c r="B36" s="33"/>
      <c r="C36" s="29" t="s">
        <v>17</v>
      </c>
    </row>
    <row r="37" spans="2:3" ht="18.75" thickBot="1" x14ac:dyDescent="0.3">
      <c r="B37" s="33"/>
      <c r="C37" s="29" t="s">
        <v>17</v>
      </c>
    </row>
    <row r="38" spans="2:3" ht="18.75" thickBot="1" x14ac:dyDescent="0.3">
      <c r="B38" s="33"/>
      <c r="C38" s="29" t="s">
        <v>17</v>
      </c>
    </row>
    <row r="39" spans="2:3" ht="18.75" thickBot="1" x14ac:dyDescent="0.3">
      <c r="B39" s="33"/>
      <c r="C39" s="29" t="s">
        <v>17</v>
      </c>
    </row>
    <row r="40" spans="2:3" ht="18.75" thickBot="1" x14ac:dyDescent="0.3">
      <c r="B40" s="33"/>
      <c r="C40" s="29" t="s">
        <v>17</v>
      </c>
    </row>
    <row r="41" spans="2:3" ht="18.75" thickBot="1" x14ac:dyDescent="0.3">
      <c r="B41" s="33"/>
      <c r="C41" s="29" t="s">
        <v>17</v>
      </c>
    </row>
    <row r="42" spans="2:3" ht="18.75" thickBot="1" x14ac:dyDescent="0.3">
      <c r="B42" s="33"/>
      <c r="C42" s="29" t="s">
        <v>17</v>
      </c>
    </row>
    <row r="43" spans="2:3" ht="18.75" thickBot="1" x14ac:dyDescent="0.3">
      <c r="B43" s="33"/>
      <c r="C43" s="29" t="s">
        <v>17</v>
      </c>
    </row>
    <row r="44" spans="2:3" ht="18.75" thickBot="1" x14ac:dyDescent="0.3">
      <c r="B44" s="33"/>
      <c r="C44" s="29" t="s">
        <v>17</v>
      </c>
    </row>
    <row r="45" spans="2:3" ht="18.75" thickBot="1" x14ac:dyDescent="0.3">
      <c r="B45" s="33"/>
      <c r="C45" s="29" t="s">
        <v>17</v>
      </c>
    </row>
    <row r="46" spans="2:3" ht="18.75" thickBot="1" x14ac:dyDescent="0.3">
      <c r="B46" s="33"/>
      <c r="C46" s="29" t="s">
        <v>17</v>
      </c>
    </row>
    <row r="47" spans="2:3" ht="18.75" thickBot="1" x14ac:dyDescent="0.3">
      <c r="B47" s="33"/>
      <c r="C47" s="29" t="s">
        <v>17</v>
      </c>
    </row>
    <row r="48" spans="2:3" ht="18.75" thickBot="1" x14ac:dyDescent="0.3">
      <c r="B48" s="33"/>
      <c r="C48" s="29" t="s">
        <v>17</v>
      </c>
    </row>
    <row r="49" spans="2:3" ht="18.75" thickBot="1" x14ac:dyDescent="0.3">
      <c r="B49" s="33"/>
      <c r="C49" s="29" t="s">
        <v>17</v>
      </c>
    </row>
    <row r="50" spans="2:3" ht="18.75" thickBot="1" x14ac:dyDescent="0.3">
      <c r="B50" s="33"/>
      <c r="C50" s="29" t="s">
        <v>17</v>
      </c>
    </row>
    <row r="51" spans="2:3" ht="18.75" thickBot="1" x14ac:dyDescent="0.3">
      <c r="B51" s="33"/>
      <c r="C51" s="29" t="s">
        <v>17</v>
      </c>
    </row>
    <row r="52" spans="2:3" ht="18.75" thickBot="1" x14ac:dyDescent="0.3">
      <c r="B52" s="33"/>
      <c r="C52" s="29" t="s">
        <v>17</v>
      </c>
    </row>
    <row r="53" spans="2:3" ht="18.75" thickBot="1" x14ac:dyDescent="0.3">
      <c r="B53" s="33"/>
      <c r="C53" s="29" t="s">
        <v>17</v>
      </c>
    </row>
    <row r="54" spans="2:3" ht="18.75" thickBot="1" x14ac:dyDescent="0.3">
      <c r="B54" s="33"/>
      <c r="C54" s="29" t="s">
        <v>17</v>
      </c>
    </row>
    <row r="55" spans="2:3" ht="18.75" thickBot="1" x14ac:dyDescent="0.3">
      <c r="B55" s="33"/>
      <c r="C55" s="29" t="s">
        <v>17</v>
      </c>
    </row>
    <row r="56" spans="2:3" ht="18.75" thickBot="1" x14ac:dyDescent="0.3">
      <c r="B56" s="33"/>
      <c r="C56" s="29" t="s">
        <v>17</v>
      </c>
    </row>
    <row r="57" spans="2:3" ht="18.75" thickBot="1" x14ac:dyDescent="0.3">
      <c r="B57" s="33"/>
      <c r="C57" s="29" t="s">
        <v>17</v>
      </c>
    </row>
    <row r="58" spans="2:3" ht="18.75" thickBot="1" x14ac:dyDescent="0.3">
      <c r="B58" s="33"/>
      <c r="C58" s="29" t="s">
        <v>17</v>
      </c>
    </row>
    <row r="59" spans="2:3" ht="18.75" thickBot="1" x14ac:dyDescent="0.3">
      <c r="B59" s="33"/>
      <c r="C59" s="29" t="s">
        <v>17</v>
      </c>
    </row>
    <row r="60" spans="2:3" ht="18.75" thickBot="1" x14ac:dyDescent="0.3">
      <c r="B60" s="33"/>
      <c r="C60" s="29" t="s">
        <v>17</v>
      </c>
    </row>
    <row r="61" spans="2:3" ht="18.75" thickBot="1" x14ac:dyDescent="0.3">
      <c r="B61" s="33"/>
      <c r="C61" s="29" t="s">
        <v>17</v>
      </c>
    </row>
    <row r="62" spans="2:3" ht="18.75" thickBot="1" x14ac:dyDescent="0.3">
      <c r="B62" s="33"/>
      <c r="C62" s="29" t="s">
        <v>17</v>
      </c>
    </row>
    <row r="63" spans="2:3" ht="18.75" thickBot="1" x14ac:dyDescent="0.3">
      <c r="B63" s="33"/>
      <c r="C63" s="29" t="s">
        <v>17</v>
      </c>
    </row>
    <row r="64" spans="2:3" ht="18.75" thickBot="1" x14ac:dyDescent="0.3">
      <c r="B64" s="33"/>
      <c r="C64" s="29" t="s">
        <v>17</v>
      </c>
    </row>
    <row r="65" spans="2:3" ht="18.75" thickBot="1" x14ac:dyDescent="0.3">
      <c r="B65" s="33"/>
      <c r="C65" s="29" t="s">
        <v>17</v>
      </c>
    </row>
    <row r="66" spans="2:3" ht="18.75" thickBot="1" x14ac:dyDescent="0.3">
      <c r="B66" s="33"/>
      <c r="C66" s="29" t="s">
        <v>17</v>
      </c>
    </row>
    <row r="67" spans="2:3" ht="18.75" thickBot="1" x14ac:dyDescent="0.3">
      <c r="B67" s="33"/>
      <c r="C67" s="29" t="s">
        <v>17</v>
      </c>
    </row>
    <row r="68" spans="2:3" ht="18.75" thickBot="1" x14ac:dyDescent="0.3">
      <c r="B68" s="34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61" priority="83"/>
  </conditionalFormatting>
  <conditionalFormatting sqref="B31:B68">
    <cfRule type="duplicateValues" dxfId="60" priority="81"/>
  </conditionalFormatting>
  <conditionalFormatting sqref="B26:B30">
    <cfRule type="duplicateValues" dxfId="59" priority="77"/>
  </conditionalFormatting>
  <conditionalFormatting sqref="B23:B25">
    <cfRule type="duplicateValues" dxfId="58" priority="76"/>
  </conditionalFormatting>
  <conditionalFormatting sqref="B16:B19">
    <cfRule type="duplicateValues" dxfId="57" priority="58"/>
  </conditionalFormatting>
  <conditionalFormatting sqref="B16:B19">
    <cfRule type="duplicateValues" dxfId="56" priority="56"/>
    <cfRule type="duplicateValues" dxfId="55" priority="57"/>
  </conditionalFormatting>
  <conditionalFormatting sqref="B20:B22">
    <cfRule type="duplicateValues" dxfId="54" priority="55"/>
  </conditionalFormatting>
  <conditionalFormatting sqref="B20:B22">
    <cfRule type="duplicateValues" dxfId="53" priority="54"/>
  </conditionalFormatting>
  <conditionalFormatting sqref="B20:B22">
    <cfRule type="duplicateValues" dxfId="52" priority="53"/>
  </conditionalFormatting>
  <conditionalFormatting sqref="B20:B22">
    <cfRule type="duplicateValues" dxfId="51" priority="52"/>
  </conditionalFormatting>
  <conditionalFormatting sqref="B20:B22">
    <cfRule type="duplicateValues" dxfId="50" priority="51"/>
  </conditionalFormatting>
  <conditionalFormatting sqref="B20:B22">
    <cfRule type="duplicateValues" dxfId="49" priority="50"/>
  </conditionalFormatting>
  <conditionalFormatting sqref="B20:B22">
    <cfRule type="duplicateValues" dxfId="48" priority="48"/>
    <cfRule type="duplicateValues" dxfId="47" priority="49"/>
  </conditionalFormatting>
  <conditionalFormatting sqref="B20:B22">
    <cfRule type="duplicateValues" dxfId="46" priority="47"/>
  </conditionalFormatting>
  <conditionalFormatting sqref="B20:B22">
    <cfRule type="duplicateValues" dxfId="45" priority="46"/>
  </conditionalFormatting>
  <conditionalFormatting sqref="B20:B22">
    <cfRule type="duplicateValues" dxfId="44" priority="44"/>
    <cfRule type="duplicateValues" dxfId="43" priority="45"/>
  </conditionalFormatting>
  <conditionalFormatting sqref="B15:B19">
    <cfRule type="duplicateValues" dxfId="42" priority="43"/>
  </conditionalFormatting>
  <conditionalFormatting sqref="B15:B19">
    <cfRule type="duplicateValues" dxfId="41" priority="42"/>
  </conditionalFormatting>
  <conditionalFormatting sqref="B15:B19">
    <cfRule type="duplicateValues" dxfId="40" priority="40"/>
    <cfRule type="duplicateValues" dxfId="39" priority="41"/>
  </conditionalFormatting>
  <conditionalFormatting sqref="B15:B19">
    <cfRule type="duplicateValues" dxfId="38" priority="39"/>
  </conditionalFormatting>
  <conditionalFormatting sqref="B15:B22">
    <cfRule type="duplicateValues" dxfId="37" priority="37"/>
    <cfRule type="duplicateValues" dxfId="36" priority="38"/>
  </conditionalFormatting>
  <conditionalFormatting sqref="B15:B19">
    <cfRule type="duplicateValues" dxfId="35" priority="36"/>
  </conditionalFormatting>
  <conditionalFormatting sqref="B15">
    <cfRule type="duplicateValues" dxfId="34" priority="35"/>
  </conditionalFormatting>
  <conditionalFormatting sqref="B15">
    <cfRule type="duplicateValues" dxfId="33" priority="33"/>
    <cfRule type="duplicateValues" dxfId="32" priority="34"/>
  </conditionalFormatting>
  <conditionalFormatting sqref="B14">
    <cfRule type="duplicateValues" dxfId="31" priority="32"/>
  </conditionalFormatting>
  <conditionalFormatting sqref="B14">
    <cfRule type="duplicateValues" dxfId="30" priority="31"/>
  </conditionalFormatting>
  <conditionalFormatting sqref="B14">
    <cfRule type="duplicateValues" dxfId="29" priority="30"/>
  </conditionalFormatting>
  <conditionalFormatting sqref="B14">
    <cfRule type="duplicateValues" dxfId="28" priority="29"/>
  </conditionalFormatting>
  <conditionalFormatting sqref="B14">
    <cfRule type="duplicateValues" dxfId="27" priority="28"/>
  </conditionalFormatting>
  <conditionalFormatting sqref="B14">
    <cfRule type="duplicateValues" dxfId="26" priority="27"/>
  </conditionalFormatting>
  <conditionalFormatting sqref="B14">
    <cfRule type="duplicateValues" dxfId="25" priority="25"/>
    <cfRule type="duplicateValues" dxfId="24" priority="26"/>
  </conditionalFormatting>
  <conditionalFormatting sqref="B14">
    <cfRule type="duplicateValues" dxfId="23" priority="24"/>
  </conditionalFormatting>
  <conditionalFormatting sqref="B14">
    <cfRule type="duplicateValues" dxfId="22" priority="23"/>
  </conditionalFormatting>
  <conditionalFormatting sqref="B14">
    <cfRule type="duplicateValues" dxfId="21" priority="21"/>
    <cfRule type="duplicateValues" dxfId="20" priority="22"/>
  </conditionalFormatting>
  <conditionalFormatting sqref="B14">
    <cfRule type="duplicateValues" dxfId="19" priority="20"/>
  </conditionalFormatting>
  <conditionalFormatting sqref="B14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7"/>
  </conditionalFormatting>
  <conditionalFormatting sqref="B14">
    <cfRule type="duplicateValues" dxfId="15" priority="16"/>
  </conditionalFormatting>
  <conditionalFormatting sqref="B14">
    <cfRule type="duplicateValues" dxfId="14" priority="15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2"/>
  </conditionalFormatting>
  <conditionalFormatting sqref="B14">
    <cfRule type="duplicateValues" dxfId="10" priority="11"/>
  </conditionalFormatting>
  <conditionalFormatting sqref="B14">
    <cfRule type="duplicateValues" dxfId="9" priority="9"/>
    <cfRule type="duplicateValues" dxfId="8" priority="10"/>
  </conditionalFormatting>
  <conditionalFormatting sqref="B14">
    <cfRule type="duplicateValues" dxfId="7" priority="7"/>
    <cfRule type="duplicateValues" dxfId="6" priority="8"/>
  </conditionalFormatting>
  <conditionalFormatting sqref="B2:B9">
    <cfRule type="duplicateValues" dxfId="5" priority="6"/>
  </conditionalFormatting>
  <conditionalFormatting sqref="B2:B9">
    <cfRule type="duplicateValues" dxfId="4" priority="4"/>
    <cfRule type="duplicateValues" dxfId="3" priority="5"/>
  </conditionalFormatting>
  <conditionalFormatting sqref="B10:B13">
    <cfRule type="duplicateValues" dxfId="2" priority="3"/>
  </conditionalFormatting>
  <conditionalFormatting sqref="B10:B1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2021-06-08T07:51:00Z</dcterms:modified>
</cp:coreProperties>
</file>