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9\"/>
    </mc:Choice>
  </mc:AlternateContent>
  <bookViews>
    <workbookView xWindow="0" yWindow="0" windowWidth="2049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Efectivo!$A$50:$E$50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C25" i="1"/>
  <c r="A25" i="1"/>
  <c r="B66" i="1"/>
  <c r="C65" i="1"/>
  <c r="A65" i="1"/>
  <c r="C64" i="1"/>
  <c r="A64" i="1"/>
  <c r="C63" i="1"/>
  <c r="A63" i="1"/>
  <c r="C21" i="1" l="1"/>
  <c r="C22" i="1"/>
  <c r="C23" i="1"/>
  <c r="C24" i="1"/>
  <c r="A21" i="1"/>
  <c r="A22" i="1"/>
  <c r="A23" i="1"/>
  <c r="A24" i="1"/>
  <c r="B42" i="1"/>
  <c r="C34" i="1"/>
  <c r="A33" i="1"/>
  <c r="A34" i="1"/>
  <c r="A35" i="1"/>
  <c r="C17" i="1"/>
  <c r="C18" i="1"/>
  <c r="C19" i="1"/>
  <c r="C20" i="1"/>
  <c r="A17" i="1"/>
  <c r="A18" i="1"/>
  <c r="A19" i="1"/>
  <c r="A20" i="1"/>
  <c r="C10" i="1"/>
  <c r="C11" i="1"/>
  <c r="C12" i="1"/>
  <c r="C13" i="1"/>
  <c r="A10" i="1"/>
  <c r="A11" i="1"/>
  <c r="A12" i="1"/>
  <c r="B36" i="1"/>
  <c r="B47" i="1"/>
  <c r="C31" i="1"/>
  <c r="C32" i="1"/>
  <c r="C33" i="1"/>
  <c r="C35" i="1"/>
  <c r="A31" i="1"/>
  <c r="A32" i="1"/>
  <c r="C14" i="1"/>
  <c r="C15" i="1"/>
  <c r="C16" i="1"/>
  <c r="A13" i="1"/>
  <c r="A14" i="1"/>
  <c r="A15" i="1"/>
  <c r="A16" i="1"/>
  <c r="C62" i="1"/>
  <c r="A62" i="1"/>
  <c r="C41" i="1"/>
  <c r="A41" i="1"/>
  <c r="B52" i="1" l="1"/>
  <c r="C61" i="1"/>
  <c r="A61" i="1"/>
  <c r="C60" i="1"/>
  <c r="A60" i="1"/>
  <c r="A59" i="1" l="1"/>
  <c r="C59" i="1"/>
  <c r="C46" i="1" l="1"/>
  <c r="A46" i="1"/>
  <c r="C40" i="1" l="1"/>
  <c r="A40" i="1"/>
  <c r="A51" i="1" l="1"/>
  <c r="C51" i="1"/>
  <c r="A30" i="1" l="1"/>
  <c r="C30" i="1"/>
  <c r="A9" i="1" l="1"/>
  <c r="C9" i="1"/>
  <c r="A55" i="1" l="1"/>
  <c r="F2" i="3" l="1"/>
</calcChain>
</file>

<file path=xl/sharedStrings.xml><?xml version="1.0" encoding="utf-8"?>
<sst xmlns="http://schemas.openxmlformats.org/spreadsheetml/2006/main" count="968" uniqueCount="26">
  <si>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</si>
  <si>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</si>
  <si>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</si>
  <si>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</si>
  <si>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</si>
  <si>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</si>
  <si>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</si>
  <si>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</si>
  <si>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</si>
  <si>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</si>
  <si>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</si>
  <si>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</si>
  <si>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</si>
  <si>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</si>
  <si>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</si>
  <si>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</si>
  <si>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</si>
  <si>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</si>
  <si>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</si>
  <si>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</si>
  <si>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</si>
  <si>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</si>
  <si>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2 Gavetas Vacías + 1 Fallando</t>
  </si>
  <si>
    <t>Abastecido</t>
  </si>
  <si>
    <t>GAVETA DE DEPOSITO LLENA</t>
  </si>
  <si>
    <t>3335913818 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</si>
</sst>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53" zoomScaleNormal="100" workbookViewId="0">
      <selection activeCell="C67" sqref="C67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44356.25</v>
      </c>
      <c r="C4" s="1"/>
      <c r="D4" s="1"/>
      <c r="E4" s="11"/>
    </row>
    <row r="5" spans="1:5" ht="18.75" thickBot="1" x14ac:dyDescent="0.3">
      <c r="A5" s="7" t="s">
        <v>3</v>
      </c>
      <c r="B5" s="9">
        <v>44356.708333333336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DISTRITO NACIONAL</v>
      </c>
      <c r="B9" s="22">
        <v>593</v>
      </c>
      <c r="C9" s="25" t="str">
        <f>VLOOKUP(B9,'[1]LISTADO ATM'!$A$2:$B$822,2,0)</f>
        <v xml:space="preserve">ATM Ministerio Fuerzas Armadas II </v>
      </c>
      <c r="D9" s="16" t="s">
        <v>23</v>
      </c>
      <c r="E9" s="27">
        <v>3335908779</v>
      </c>
    </row>
    <row r="10" spans="1:5" ht="18" x14ac:dyDescent="0.25">
      <c r="A10" s="19" t="str">
        <f>VLOOKUP(B10,'[1]LISTADO ATM'!$A$2:$C$822,3,0)</f>
        <v>SUR</v>
      </c>
      <c r="B10" s="22">
        <v>48</v>
      </c>
      <c r="C10" s="25" t="str">
        <f>VLOOKUP(B10,'[1]LISTADO ATM'!$A$2:$B$822,2,0)</f>
        <v xml:space="preserve">ATM Autoservicio Neiba I </v>
      </c>
      <c r="D10" s="16" t="s">
        <v>23</v>
      </c>
      <c r="E10" s="25">
        <v>3335913279</v>
      </c>
    </row>
    <row r="11" spans="1:5" ht="18" x14ac:dyDescent="0.25">
      <c r="A11" s="19" t="str">
        <f>VLOOKUP(B11,'[1]LISTADO ATM'!$A$2:$C$822,3,0)</f>
        <v>NORTE</v>
      </c>
      <c r="B11" s="22">
        <v>151</v>
      </c>
      <c r="C11" s="25" t="str">
        <f>VLOOKUP(B11,'[1]LISTADO ATM'!$A$2:$B$822,2,0)</f>
        <v xml:space="preserve">ATM Oficina Nagua </v>
      </c>
      <c r="D11" s="16" t="s">
        <v>23</v>
      </c>
      <c r="E11" s="25">
        <v>3335913814</v>
      </c>
    </row>
    <row r="12" spans="1:5" ht="18" x14ac:dyDescent="0.25">
      <c r="A12" s="19" t="str">
        <f>VLOOKUP(B12,'[1]LISTADO ATM'!$A$2:$C$822,3,0)</f>
        <v>SUR</v>
      </c>
      <c r="B12" s="22">
        <v>984</v>
      </c>
      <c r="C12" s="25" t="str">
        <f>VLOOKUP(B12,'[1]LISTADO ATM'!$A$2:$B$822,2,0)</f>
        <v xml:space="preserve">ATM Oficina Neiba II </v>
      </c>
      <c r="D12" s="16" t="s">
        <v>23</v>
      </c>
      <c r="E12" s="25">
        <v>3335913908</v>
      </c>
    </row>
    <row r="13" spans="1:5" ht="18" x14ac:dyDescent="0.25">
      <c r="A13" s="19" t="str">
        <f>VLOOKUP(B13,'[1]LISTADO ATM'!$A$2:$C$822,3,0)</f>
        <v>ESTE</v>
      </c>
      <c r="B13" s="22">
        <v>386</v>
      </c>
      <c r="C13" s="25" t="str">
        <f>VLOOKUP(B13,'[1]LISTADO ATM'!$A$2:$B$822,2,0)</f>
        <v xml:space="preserve">ATM Plaza Verón II </v>
      </c>
      <c r="D13" s="16" t="s">
        <v>23</v>
      </c>
      <c r="E13" s="25">
        <v>3335913931</v>
      </c>
    </row>
    <row r="14" spans="1:5" ht="18" x14ac:dyDescent="0.25">
      <c r="A14" s="19" t="str">
        <f>VLOOKUP(B14,'[1]LISTADO ATM'!$A$2:$C$822,3,0)</f>
        <v>NORTE</v>
      </c>
      <c r="B14" s="22">
        <v>119</v>
      </c>
      <c r="C14" s="25" t="str">
        <f>VLOOKUP(B14,'[1]LISTADO ATM'!$A$2:$B$822,2,0)</f>
        <v>ATM Oficina La Barranquita</v>
      </c>
      <c r="D14" s="16" t="s">
        <v>23</v>
      </c>
      <c r="E14" s="25">
        <v>3335913943</v>
      </c>
    </row>
    <row r="15" spans="1:5" ht="18" x14ac:dyDescent="0.25">
      <c r="A15" s="19" t="str">
        <f>VLOOKUP(B15,'[1]LISTADO ATM'!$A$2:$C$822,3,0)</f>
        <v>DISTRITO NACIONAL</v>
      </c>
      <c r="B15" s="22">
        <v>359</v>
      </c>
      <c r="C15" s="25" t="str">
        <f>VLOOKUP(B15,'[1]LISTADO ATM'!$A$2:$B$822,2,0)</f>
        <v>ATM S/M Bravo Ozama</v>
      </c>
      <c r="D15" s="16" t="s">
        <v>23</v>
      </c>
      <c r="E15" s="25">
        <v>3335914346</v>
      </c>
    </row>
    <row r="16" spans="1:5" ht="18" x14ac:dyDescent="0.25">
      <c r="A16" s="19" t="str">
        <f>VLOOKUP(B16,'[1]LISTADO ATM'!$A$2:$C$822,3,0)</f>
        <v>DISTRITO NACIONAL</v>
      </c>
      <c r="B16" s="22">
        <v>32</v>
      </c>
      <c r="C16" s="25" t="str">
        <f>VLOOKUP(B16,'[1]LISTADO ATM'!$A$2:$B$822,2,0)</f>
        <v xml:space="preserve">ATM Oficina San Martín II </v>
      </c>
      <c r="D16" s="16" t="s">
        <v>23</v>
      </c>
      <c r="E16" s="25">
        <v>3335914351</v>
      </c>
    </row>
    <row r="17" spans="1:5" ht="18" x14ac:dyDescent="0.25">
      <c r="A17" s="19" t="str">
        <f>VLOOKUP(B17,'[1]LISTADO ATM'!$A$2:$C$822,3,0)</f>
        <v>DISTRITO NACIONAL</v>
      </c>
      <c r="B17" s="22">
        <v>911</v>
      </c>
      <c r="C17" s="25" t="str">
        <f>VLOOKUP(B17,'[1]LISTADO ATM'!$A$2:$B$822,2,0)</f>
        <v xml:space="preserve">ATM Oficina Venezuela II </v>
      </c>
      <c r="D17" s="16" t="s">
        <v>23</v>
      </c>
      <c r="E17" s="27">
        <v>3335913824</v>
      </c>
    </row>
    <row r="18" spans="1:5" ht="18" x14ac:dyDescent="0.25">
      <c r="A18" s="19" t="str">
        <f>VLOOKUP(B18,'[1]LISTADO ATM'!$A$2:$C$822,3,0)</f>
        <v>DISTRITO NACIONAL</v>
      </c>
      <c r="B18" s="22">
        <v>697</v>
      </c>
      <c r="C18" s="25" t="str">
        <f>VLOOKUP(B18,'[1]LISTADO ATM'!$A$2:$B$822,2,0)</f>
        <v>ATM Hipermercado Olé Ciudad Juan Bosch</v>
      </c>
      <c r="D18" s="16" t="s">
        <v>23</v>
      </c>
      <c r="E18" s="25">
        <v>3335913794</v>
      </c>
    </row>
    <row r="19" spans="1:5" ht="18" x14ac:dyDescent="0.25">
      <c r="A19" s="19" t="str">
        <f>VLOOKUP(B19,'[1]LISTADO ATM'!$A$2:$C$822,3,0)</f>
        <v>DISTRITO NACIONAL</v>
      </c>
      <c r="B19" s="22">
        <v>769</v>
      </c>
      <c r="C19" s="25" t="str">
        <f>VLOOKUP(B19,'[1]LISTADO ATM'!$A$2:$B$822,2,0)</f>
        <v>ATM UNP Pablo Mella Morales</v>
      </c>
      <c r="D19" s="16" t="s">
        <v>23</v>
      </c>
      <c r="E19" s="25">
        <v>3335914740</v>
      </c>
    </row>
    <row r="20" spans="1:5" ht="18" x14ac:dyDescent="0.25">
      <c r="A20" s="19" t="str">
        <f>VLOOKUP(B20,'[1]LISTADO ATM'!$A$2:$C$822,3,0)</f>
        <v>DISTRITO NACIONAL</v>
      </c>
      <c r="B20" s="22">
        <v>516</v>
      </c>
      <c r="C20" s="25" t="str">
        <f>VLOOKUP(B20,'[1]LISTADO ATM'!$A$2:$B$822,2,0)</f>
        <v xml:space="preserve">ATM Oficina Gascue </v>
      </c>
      <c r="D20" s="16" t="s">
        <v>23</v>
      </c>
      <c r="E20" s="25">
        <v>3335914835</v>
      </c>
    </row>
    <row r="21" spans="1:5" ht="18" x14ac:dyDescent="0.25">
      <c r="A21" s="19" t="str">
        <f>VLOOKUP(B21,'[1]LISTADO ATM'!$A$2:$C$822,3,0)</f>
        <v>SUR</v>
      </c>
      <c r="B21" s="39">
        <v>825</v>
      </c>
      <c r="C21" s="25" t="str">
        <f>VLOOKUP(B21,'[1]LISTADO ATM'!$A$2:$B$822,2,0)</f>
        <v xml:space="preserve">ATM Estacion Eco Cibeles (Las Matas de Farfán) </v>
      </c>
      <c r="D21" s="16" t="s">
        <v>23</v>
      </c>
      <c r="E21" s="27">
        <v>3335913493</v>
      </c>
    </row>
    <row r="22" spans="1:5" ht="18" x14ac:dyDescent="0.25">
      <c r="A22" s="19" t="str">
        <f>VLOOKUP(B22,'[1]LISTADO ATM'!$A$2:$C$822,3,0)</f>
        <v>SUR</v>
      </c>
      <c r="B22" s="39">
        <v>766</v>
      </c>
      <c r="C22" s="25" t="str">
        <f>VLOOKUP(B22,'[1]LISTADO ATM'!$A$2:$B$822,2,0)</f>
        <v xml:space="preserve">ATM Oficina Azua II </v>
      </c>
      <c r="D22" s="16" t="s">
        <v>23</v>
      </c>
      <c r="E22" s="27">
        <v>3335913666</v>
      </c>
    </row>
    <row r="23" spans="1:5" ht="18" x14ac:dyDescent="0.25">
      <c r="A23" s="19" t="str">
        <f>VLOOKUP(B23,'[1]LISTADO ATM'!$A$2:$C$822,3,0)</f>
        <v>SUR</v>
      </c>
      <c r="B23" s="39">
        <v>765</v>
      </c>
      <c r="C23" s="25" t="str">
        <f>VLOOKUP(B23,'[1]LISTADO ATM'!$A$2:$B$822,2,0)</f>
        <v xml:space="preserve">ATM Oficina Azua I </v>
      </c>
      <c r="D23" s="16" t="s">
        <v>23</v>
      </c>
      <c r="E23" s="27" t="s">
        <v>25</v>
      </c>
    </row>
    <row r="24" spans="1:5" ht="18" x14ac:dyDescent="0.25">
      <c r="A24" s="19" t="str">
        <f>VLOOKUP(B24,'[1]LISTADO ATM'!$A$2:$C$822,3,0)</f>
        <v>NORTE</v>
      </c>
      <c r="B24" s="39">
        <v>282</v>
      </c>
      <c r="C24" s="25" t="str">
        <f>VLOOKUP(B24,'[1]LISTADO ATM'!$A$2:$B$822,2,0)</f>
        <v xml:space="preserve">ATM Autobanco Nibaje </v>
      </c>
      <c r="D24" s="16" t="s">
        <v>23</v>
      </c>
      <c r="E24" s="27">
        <v>3335914336</v>
      </c>
    </row>
    <row r="25" spans="1:5" ht="18" x14ac:dyDescent="0.25">
      <c r="A25" s="31" t="str">
        <f>VLOOKUP(B25,'[1]LISTADO ATM'!$A$2:$C$822,3,0)</f>
        <v>SUR</v>
      </c>
      <c r="B25" s="39">
        <v>592</v>
      </c>
      <c r="C25" s="22" t="str">
        <f>VLOOKUP(B25,'[1]LISTADO ATM'!$A$2:$B$822,2,0)</f>
        <v xml:space="preserve">ATM Centro de Caja San Cristóbal I </v>
      </c>
      <c r="D25" s="16" t="s">
        <v>23</v>
      </c>
      <c r="E25" s="27">
        <v>3335910696</v>
      </c>
    </row>
    <row r="26" spans="1:5" ht="18.75" thickBot="1" x14ac:dyDescent="0.3">
      <c r="A26" s="3" t="s">
        <v>11</v>
      </c>
      <c r="B26" s="38">
        <f>COUNT(B9:B25)</f>
        <v>17</v>
      </c>
      <c r="C26" s="52"/>
      <c r="D26" s="53"/>
      <c r="E26" s="54"/>
    </row>
    <row r="27" spans="1:5" x14ac:dyDescent="0.25">
      <c r="B27" s="5"/>
      <c r="E27" s="5"/>
    </row>
    <row r="28" spans="1:5" ht="18" x14ac:dyDescent="0.25">
      <c r="A28" s="49" t="s">
        <v>16</v>
      </c>
      <c r="B28" s="50"/>
      <c r="C28" s="50"/>
      <c r="D28" s="50"/>
      <c r="E28" s="51"/>
    </row>
    <row r="29" spans="1:5" ht="18" x14ac:dyDescent="0.25">
      <c r="A29" s="2" t="s">
        <v>5</v>
      </c>
      <c r="B29" s="2" t="s">
        <v>6</v>
      </c>
      <c r="C29" s="2" t="s">
        <v>7</v>
      </c>
      <c r="D29" s="2" t="s">
        <v>8</v>
      </c>
      <c r="E29" s="2" t="s">
        <v>9</v>
      </c>
    </row>
    <row r="30" spans="1:5" ht="18" x14ac:dyDescent="0.25">
      <c r="A30" s="19" t="str">
        <f>VLOOKUP(B30,'[1]LISTADO ATM'!$A$2:$C$822,3,0)</f>
        <v>NORTE</v>
      </c>
      <c r="B30" s="22">
        <v>774</v>
      </c>
      <c r="C30" s="25" t="str">
        <f>VLOOKUP(B30,'[1]LISTADO ATM'!$A$2:$B$822,2,0)</f>
        <v xml:space="preserve">ATM Oficina Montecristi </v>
      </c>
      <c r="D30" s="16" t="s">
        <v>19</v>
      </c>
      <c r="E30" s="22">
        <v>3335913960</v>
      </c>
    </row>
    <row r="31" spans="1:5" ht="18" x14ac:dyDescent="0.25">
      <c r="A31" s="19" t="str">
        <f>VLOOKUP(B31,'[1]LISTADO ATM'!$A$2:$C$822,3,0)</f>
        <v>DISTRITO NACIONAL</v>
      </c>
      <c r="B31" s="22">
        <v>318</v>
      </c>
      <c r="C31" s="25" t="str">
        <f>VLOOKUP(B31,'[1]LISTADO ATM'!$A$2:$B$822,2,0)</f>
        <v>ATM Autoservicio Lope de Vega</v>
      </c>
      <c r="D31" s="16" t="s">
        <v>19</v>
      </c>
      <c r="E31" s="22">
        <v>3335913962</v>
      </c>
    </row>
    <row r="32" spans="1:5" ht="18" x14ac:dyDescent="0.25">
      <c r="A32" s="19" t="str">
        <f>VLOOKUP(B32,'[1]LISTADO ATM'!$A$2:$C$822,3,0)</f>
        <v>DISTRITO NACIONAL</v>
      </c>
      <c r="B32" s="22">
        <v>165</v>
      </c>
      <c r="C32" s="25" t="str">
        <f>VLOOKUP(B32,'[1]LISTADO ATM'!$A$2:$B$822,2,0)</f>
        <v>ATM Autoservicio Megacentro</v>
      </c>
      <c r="D32" s="16" t="s">
        <v>19</v>
      </c>
      <c r="E32" s="22">
        <v>3335912303</v>
      </c>
    </row>
    <row r="33" spans="1:5" ht="18" x14ac:dyDescent="0.25">
      <c r="A33" s="19" t="str">
        <f>VLOOKUP(B33,'[1]LISTADO ATM'!$A$2:$C$822,3,0)</f>
        <v>ESTE</v>
      </c>
      <c r="B33" s="22">
        <v>330</v>
      </c>
      <c r="C33" s="25" t="str">
        <f>VLOOKUP(B33,'[1]LISTADO ATM'!$A$2:$B$822,2,0)</f>
        <v xml:space="preserve">ATM Oficina Boulevard (Higuey) </v>
      </c>
      <c r="D33" s="16" t="s">
        <v>19</v>
      </c>
      <c r="E33" s="22">
        <v>3335913959</v>
      </c>
    </row>
    <row r="34" spans="1:5" ht="18" x14ac:dyDescent="0.25">
      <c r="A34" s="19" t="str">
        <f>VLOOKUP(B34,'[1]LISTADO ATM'!$A$2:$C$822,3,0)</f>
        <v>DISTRITO NACIONAL</v>
      </c>
      <c r="B34" s="22">
        <v>39</v>
      </c>
      <c r="C34" s="25" t="str">
        <f>VLOOKUP(B34,'[1]LISTADO ATM'!$A$2:$B$822,2,0)</f>
        <v xml:space="preserve">ATM Oficina Ovando </v>
      </c>
      <c r="D34" s="16" t="s">
        <v>19</v>
      </c>
      <c r="E34" s="22">
        <v>3335912139</v>
      </c>
    </row>
    <row r="35" spans="1:5" ht="18" x14ac:dyDescent="0.25">
      <c r="A35" s="19" t="str">
        <f>VLOOKUP(B35,'[1]LISTADO ATM'!$A$2:$C$822,3,0)</f>
        <v>DISTRITO NACIONAL</v>
      </c>
      <c r="B35" s="22">
        <v>85</v>
      </c>
      <c r="C35" s="25" t="str">
        <f>VLOOKUP(B35,'[1]LISTADO ATM'!$A$2:$B$822,2,0)</f>
        <v xml:space="preserve">ATM Oficina San Isidro (Fuerza Aérea) </v>
      </c>
      <c r="D35" s="16" t="s">
        <v>19</v>
      </c>
      <c r="E35" s="22">
        <v>3335913945</v>
      </c>
    </row>
    <row r="36" spans="1:5" ht="18.75" thickBot="1" x14ac:dyDescent="0.3">
      <c r="A36" s="3" t="s">
        <v>11</v>
      </c>
      <c r="B36" s="38">
        <f>COUNT(B30:B35)</f>
        <v>6</v>
      </c>
      <c r="C36" s="52"/>
      <c r="D36" s="53"/>
      <c r="E36" s="54"/>
    </row>
    <row r="37" spans="1:5" ht="15.75" thickBot="1" x14ac:dyDescent="0.3">
      <c r="B37" s="5"/>
      <c r="E37" s="5"/>
    </row>
    <row r="38" spans="1:5" ht="18.75" thickBot="1" x14ac:dyDescent="0.3">
      <c r="A38" s="55" t="s">
        <v>14</v>
      </c>
      <c r="B38" s="56"/>
      <c r="C38" s="56"/>
      <c r="D38" s="56"/>
      <c r="E38" s="57"/>
    </row>
    <row r="39" spans="1:5" ht="18" x14ac:dyDescent="0.25">
      <c r="A39" s="2" t="s">
        <v>5</v>
      </c>
      <c r="B39" s="2" t="s">
        <v>6</v>
      </c>
      <c r="C39" s="2" t="s">
        <v>7</v>
      </c>
      <c r="D39" s="2" t="s">
        <v>8</v>
      </c>
      <c r="E39" s="2" t="s">
        <v>9</v>
      </c>
    </row>
    <row r="40" spans="1:5" ht="18" x14ac:dyDescent="0.25">
      <c r="A40" s="31" t="str">
        <f>VLOOKUP(B40,'[1]LISTADO ATM'!$A$2:$C$822,3,0)</f>
        <v>ESTE</v>
      </c>
      <c r="B40" s="22">
        <v>399</v>
      </c>
      <c r="C40" s="22" t="str">
        <f>VLOOKUP(B40,'[1]LISTADO ATM'!$A$2:$B$822,2,0)</f>
        <v xml:space="preserve">ATM Oficina La Romana II </v>
      </c>
      <c r="D40" s="15" t="s">
        <v>10</v>
      </c>
      <c r="E40" s="27">
        <v>3335912491</v>
      </c>
    </row>
    <row r="41" spans="1:5" ht="18" x14ac:dyDescent="0.25">
      <c r="A41" s="31" t="str">
        <f>VLOOKUP(B41,'[1]LISTADO ATM'!$A$2:$C$822,3,0)</f>
        <v>DISTRITO NACIONAL</v>
      </c>
      <c r="B41" s="22">
        <v>24</v>
      </c>
      <c r="C41" s="22" t="str">
        <f>VLOOKUP(B41,'[1]LISTADO ATM'!$A$2:$B$822,2,0)</f>
        <v xml:space="preserve">ATM Oficina Eusebio Manzueta </v>
      </c>
      <c r="D41" s="15" t="s">
        <v>10</v>
      </c>
      <c r="E41" s="25">
        <v>3335914963</v>
      </c>
    </row>
    <row r="42" spans="1:5" ht="18.75" thickBot="1" x14ac:dyDescent="0.3">
      <c r="A42" s="26"/>
      <c r="B42" s="38">
        <f>COUNT(B40:B41)</f>
        <v>2</v>
      </c>
      <c r="C42" s="14"/>
      <c r="D42" s="14"/>
      <c r="E42" s="14"/>
    </row>
    <row r="43" spans="1:5" ht="15.75" thickBot="1" x14ac:dyDescent="0.3">
      <c r="B43" s="5"/>
      <c r="E43" s="5"/>
    </row>
    <row r="44" spans="1:5" ht="18.75" thickBot="1" x14ac:dyDescent="0.3">
      <c r="A44" s="55" t="s">
        <v>20</v>
      </c>
      <c r="B44" s="56"/>
      <c r="C44" s="56"/>
      <c r="D44" s="56"/>
      <c r="E44" s="57"/>
    </row>
    <row r="45" spans="1:5" ht="18" x14ac:dyDescent="0.25">
      <c r="A45" s="2" t="s">
        <v>5</v>
      </c>
      <c r="B45" s="2" t="s">
        <v>6</v>
      </c>
      <c r="C45" s="2" t="s">
        <v>7</v>
      </c>
      <c r="D45" s="2" t="s">
        <v>8</v>
      </c>
      <c r="E45" s="2" t="s">
        <v>9</v>
      </c>
    </row>
    <row r="46" spans="1:5" ht="18" x14ac:dyDescent="0.25">
      <c r="A46" s="35" t="str">
        <f>VLOOKUP(B46,'[1]LISTADO ATM'!$A$2:$C$822,3,0)</f>
        <v>DISTRITO NACIONAL</v>
      </c>
      <c r="B46" s="39">
        <v>147</v>
      </c>
      <c r="C46" s="25" t="str">
        <f>VLOOKUP(B46,'[1]LISTADO ATM'!$A$2:$B$822,2,0)</f>
        <v xml:space="preserve">ATM Kiosco Megacentro I </v>
      </c>
      <c r="D46" s="22" t="s">
        <v>18</v>
      </c>
      <c r="E46" s="27">
        <v>3335913803</v>
      </c>
    </row>
    <row r="47" spans="1:5" ht="18" x14ac:dyDescent="0.25">
      <c r="A47" s="26" t="s">
        <v>11</v>
      </c>
      <c r="B47" s="40">
        <f>COUNT(B46:B46)</f>
        <v>1</v>
      </c>
      <c r="C47" s="14"/>
      <c r="D47" s="14"/>
      <c r="E47" s="14"/>
    </row>
    <row r="48" spans="1:5" ht="15.75" thickBot="1" x14ac:dyDescent="0.3">
      <c r="B48" s="5"/>
      <c r="E48" s="5"/>
    </row>
    <row r="49" spans="1:5" ht="18" x14ac:dyDescent="0.25">
      <c r="A49" s="60" t="s">
        <v>13</v>
      </c>
      <c r="B49" s="61"/>
      <c r="C49" s="61"/>
      <c r="D49" s="61"/>
      <c r="E49" s="62"/>
    </row>
    <row r="50" spans="1:5" ht="18" x14ac:dyDescent="0.25">
      <c r="A50" s="2" t="s">
        <v>5</v>
      </c>
      <c r="B50" s="2" t="s">
        <v>6</v>
      </c>
      <c r="C50" s="4" t="s">
        <v>7</v>
      </c>
      <c r="D50" s="18" t="s">
        <v>8</v>
      </c>
      <c r="E50" s="2" t="s">
        <v>9</v>
      </c>
    </row>
    <row r="51" spans="1:5" ht="18" x14ac:dyDescent="0.25">
      <c r="A51" s="19" t="str">
        <f>VLOOKUP(B51,'[1]LISTADO ATM'!$A$2:$C$822,3,0)</f>
        <v>DISTRITO NACIONAL</v>
      </c>
      <c r="B51" s="22">
        <v>165</v>
      </c>
      <c r="C51" s="25" t="str">
        <f>VLOOKUP(B51,'[1]LISTADO ATM'!$A$2:$B$822,2,0)</f>
        <v>ATM Autoservicio Megacentro</v>
      </c>
      <c r="D51" s="34" t="s">
        <v>24</v>
      </c>
      <c r="E51" s="22">
        <v>3335915198</v>
      </c>
    </row>
    <row r="52" spans="1:5" ht="18" x14ac:dyDescent="0.25">
      <c r="A52" s="26" t="s">
        <v>11</v>
      </c>
      <c r="B52" s="40">
        <f>COUNT(B51:B51)</f>
        <v>1</v>
      </c>
      <c r="C52" s="14"/>
      <c r="D52" s="17"/>
      <c r="E52" s="17"/>
    </row>
    <row r="53" spans="1:5" ht="15.75" thickBot="1" x14ac:dyDescent="0.3">
      <c r="B53" s="5"/>
      <c r="E53" s="5"/>
    </row>
    <row r="54" spans="1:5" ht="18.75" thickBot="1" x14ac:dyDescent="0.3">
      <c r="A54" s="63" t="s">
        <v>12</v>
      </c>
      <c r="B54" s="64"/>
      <c r="C54" t="s">
        <v>17</v>
      </c>
      <c r="D54" s="5"/>
      <c r="E54" s="5"/>
    </row>
    <row r="55" spans="1:5" ht="18.75" thickBot="1" x14ac:dyDescent="0.3">
      <c r="A55" s="36">
        <f>+B42+B47+B52</f>
        <v>4</v>
      </c>
      <c r="B55" s="37"/>
    </row>
    <row r="56" spans="1:5" ht="15.75" thickBot="1" x14ac:dyDescent="0.3">
      <c r="B56" s="5"/>
      <c r="E56" s="5"/>
    </row>
    <row r="57" spans="1:5" ht="18.75" thickBot="1" x14ac:dyDescent="0.3">
      <c r="A57" s="55" t="s">
        <v>15</v>
      </c>
      <c r="B57" s="56"/>
      <c r="C57" s="56"/>
      <c r="D57" s="56"/>
      <c r="E57" s="57"/>
    </row>
    <row r="58" spans="1:5" ht="18" x14ac:dyDescent="0.25">
      <c r="A58" s="6" t="s">
        <v>5</v>
      </c>
      <c r="B58" s="2" t="s">
        <v>6</v>
      </c>
      <c r="C58" s="4" t="s">
        <v>7</v>
      </c>
      <c r="D58" s="58" t="s">
        <v>8</v>
      </c>
      <c r="E58" s="59"/>
    </row>
    <row r="59" spans="1:5" ht="18" x14ac:dyDescent="0.25">
      <c r="A59" s="22" t="str">
        <f>VLOOKUP(B59,'[1]LISTADO ATM'!$A$2:$C$822,3,0)</f>
        <v>SUR</v>
      </c>
      <c r="B59" s="22">
        <v>252</v>
      </c>
      <c r="C59" s="22" t="str">
        <f>VLOOKUP(B59,'[1]LISTADO ATM'!$A$2:$B$822,2,0)</f>
        <v xml:space="preserve">ATM Banco Agrícola (Barahona) </v>
      </c>
      <c r="D59" s="41" t="s">
        <v>22</v>
      </c>
      <c r="E59" s="42"/>
    </row>
    <row r="60" spans="1:5" ht="18" x14ac:dyDescent="0.25">
      <c r="A60" s="22" t="str">
        <f>VLOOKUP(B60,'[1]LISTADO ATM'!$A$2:$C$822,3,0)</f>
        <v>SUR</v>
      </c>
      <c r="B60" s="22">
        <v>873</v>
      </c>
      <c r="C60" s="22" t="str">
        <f>VLOOKUP(B60,'[1]LISTADO ATM'!$A$2:$B$822,2,0)</f>
        <v xml:space="preserve">ATM Centro de Caja San Cristóbal II </v>
      </c>
      <c r="D60" s="41" t="s">
        <v>21</v>
      </c>
      <c r="E60" s="42"/>
    </row>
    <row r="61" spans="1:5" ht="18" x14ac:dyDescent="0.25">
      <c r="A61" s="22" t="str">
        <f>VLOOKUP(B61,'[1]LISTADO ATM'!$A$2:$C$822,3,0)</f>
        <v>DISTRITO NACIONAL</v>
      </c>
      <c r="B61" s="22">
        <v>577</v>
      </c>
      <c r="C61" s="22" t="str">
        <f>VLOOKUP(B61,'[1]LISTADO ATM'!$A$2:$B$822,2,0)</f>
        <v xml:space="preserve">ATM Olé Ave. Duarte </v>
      </c>
      <c r="D61" s="41" t="s">
        <v>22</v>
      </c>
      <c r="E61" s="42"/>
    </row>
    <row r="62" spans="1:5" ht="18" x14ac:dyDescent="0.25">
      <c r="A62" s="22" t="str">
        <f>VLOOKUP(B62,'[1]LISTADO ATM'!$A$2:$C$822,3,0)</f>
        <v>DISTRITO NACIONAL</v>
      </c>
      <c r="B62" s="22">
        <v>139</v>
      </c>
      <c r="C62" s="22" t="str">
        <f>VLOOKUP(B62,'[1]LISTADO ATM'!$A$2:$B$822,2,0)</f>
        <v xml:space="preserve">ATM Oficina Plaza Lama Zona Oriental I </v>
      </c>
      <c r="D62" s="41" t="s">
        <v>21</v>
      </c>
      <c r="E62" s="42"/>
    </row>
    <row r="63" spans="1:5" ht="18" x14ac:dyDescent="0.25">
      <c r="A63" s="22" t="str">
        <f>VLOOKUP(B63,'[1]LISTADO ATM'!$A$2:$C$822,3,0)</f>
        <v>NORTE</v>
      </c>
      <c r="B63" s="22">
        <v>746</v>
      </c>
      <c r="C63" s="22" t="str">
        <f>VLOOKUP(B63,'[1]LISTADO ATM'!$A$2:$B$822,2,0)</f>
        <v xml:space="preserve">ATM Oficina Las Terrenas </v>
      </c>
      <c r="D63" s="41" t="s">
        <v>21</v>
      </c>
      <c r="E63" s="42"/>
    </row>
    <row r="64" spans="1:5" ht="18" x14ac:dyDescent="0.25">
      <c r="A64" s="22" t="str">
        <f>VLOOKUP(B64,'[1]LISTADO ATM'!$A$2:$C$822,3,0)</f>
        <v>DISTRITO NACIONAL</v>
      </c>
      <c r="B64" s="22">
        <v>718</v>
      </c>
      <c r="C64" s="22" t="str">
        <f>VLOOKUP(B64,'[1]LISTADO ATM'!$A$2:$B$822,2,0)</f>
        <v xml:space="preserve">ATM Feria Ganadera </v>
      </c>
      <c r="D64" s="41" t="s">
        <v>22</v>
      </c>
      <c r="E64" s="42"/>
    </row>
    <row r="65" spans="1:5" ht="18" x14ac:dyDescent="0.25">
      <c r="A65" s="22" t="str">
        <f>VLOOKUP(B65,'[1]LISTADO ATM'!$A$2:$C$822,3,0)</f>
        <v>DISTRITO NACIONAL</v>
      </c>
      <c r="B65" s="22">
        <v>958</v>
      </c>
      <c r="C65" s="22" t="str">
        <f>VLOOKUP(B65,'[1]LISTADO ATM'!$A$2:$B$822,2,0)</f>
        <v xml:space="preserve">ATM Olé Aut. San Isidro </v>
      </c>
      <c r="D65" s="41" t="s">
        <v>22</v>
      </c>
      <c r="E65" s="42"/>
    </row>
    <row r="66" spans="1:5" ht="18.75" thickBot="1" x14ac:dyDescent="0.3">
      <c r="A66" s="26" t="s">
        <v>11</v>
      </c>
      <c r="B66" s="38">
        <f>COUNT(B59:B65)</f>
        <v>7</v>
      </c>
      <c r="C66" s="23"/>
      <c r="D66" s="23"/>
      <c r="E66" s="24"/>
    </row>
  </sheetData>
  <autoFilter ref="A50:E50">
    <sortState ref="A44:E54">
      <sortCondition ref="D43"/>
    </sortState>
  </autoFilter>
  <mergeCells count="19">
    <mergeCell ref="D59:E59"/>
    <mergeCell ref="A57:E57"/>
    <mergeCell ref="D58:E58"/>
    <mergeCell ref="C36:E36"/>
    <mergeCell ref="A38:E38"/>
    <mergeCell ref="A44:E44"/>
    <mergeCell ref="A49:E49"/>
    <mergeCell ref="A54:B54"/>
    <mergeCell ref="A1:E1"/>
    <mergeCell ref="A2:E2"/>
    <mergeCell ref="A7:E7"/>
    <mergeCell ref="C26:E26"/>
    <mergeCell ref="A28:E28"/>
    <mergeCell ref="D60:E60"/>
    <mergeCell ref="D64:E64"/>
    <mergeCell ref="D65:E65"/>
    <mergeCell ref="D63:E63"/>
    <mergeCell ref="D62:E62"/>
    <mergeCell ref="D61:E61"/>
  </mergeCells>
  <phoneticPr fontId="11" type="noConversion"/>
  <conditionalFormatting sqref="E66:E1048576 E34 E42:E45 E47:E50 E32 E52:E58 E36:E40 E1:E9 E26:E29">
    <cfRule type="duplicateValues" dxfId="79" priority="85"/>
  </conditionalFormatting>
  <conditionalFormatting sqref="E10">
    <cfRule type="duplicateValues" dxfId="78" priority="77"/>
  </conditionalFormatting>
  <conditionalFormatting sqref="E21">
    <cfRule type="duplicateValues" dxfId="77" priority="74"/>
  </conditionalFormatting>
  <conditionalFormatting sqref="E22">
    <cfRule type="duplicateValues" dxfId="76" priority="71"/>
  </conditionalFormatting>
  <conditionalFormatting sqref="E46">
    <cfRule type="duplicateValues" dxfId="75" priority="70"/>
  </conditionalFormatting>
  <conditionalFormatting sqref="E18">
    <cfRule type="duplicateValues" dxfId="74" priority="69"/>
  </conditionalFormatting>
  <conditionalFormatting sqref="E59">
    <cfRule type="duplicateValues" dxfId="73" priority="63"/>
  </conditionalFormatting>
  <conditionalFormatting sqref="E12:E13">
    <cfRule type="duplicateValues" dxfId="72" priority="60"/>
  </conditionalFormatting>
  <conditionalFormatting sqref="E33 E30:E31">
    <cfRule type="duplicateValues" dxfId="71" priority="58"/>
  </conditionalFormatting>
  <conditionalFormatting sqref="E60">
    <cfRule type="duplicateValues" dxfId="70" priority="54"/>
  </conditionalFormatting>
  <conditionalFormatting sqref="E11">
    <cfRule type="duplicateValues" dxfId="69" priority="216"/>
  </conditionalFormatting>
  <conditionalFormatting sqref="E24">
    <cfRule type="duplicateValues" dxfId="68" priority="46"/>
  </conditionalFormatting>
  <conditionalFormatting sqref="E24">
    <cfRule type="duplicateValues" dxfId="67" priority="44"/>
    <cfRule type="duplicateValues" dxfId="66" priority="45"/>
  </conditionalFormatting>
  <conditionalFormatting sqref="E15:E16">
    <cfRule type="duplicateValues" dxfId="65" priority="43"/>
  </conditionalFormatting>
  <conditionalFormatting sqref="E15:E16">
    <cfRule type="duplicateValues" dxfId="64" priority="41"/>
    <cfRule type="duplicateValues" dxfId="63" priority="42"/>
  </conditionalFormatting>
  <conditionalFormatting sqref="E66:E1048576 E52:E61 E42:E50 E21:E23 E1:E14 E26:E40 E17:E18">
    <cfRule type="duplicateValues" dxfId="62" priority="238"/>
    <cfRule type="duplicateValues" dxfId="61" priority="239"/>
  </conditionalFormatting>
  <conditionalFormatting sqref="B66:B1048576 B1:B24 B26:B62">
    <cfRule type="duplicateValues" dxfId="60" priority="28"/>
  </conditionalFormatting>
  <conditionalFormatting sqref="E19">
    <cfRule type="duplicateValues" dxfId="59" priority="25"/>
  </conditionalFormatting>
  <conditionalFormatting sqref="E19">
    <cfRule type="duplicateValues" dxfId="58" priority="26"/>
    <cfRule type="duplicateValues" dxfId="57" priority="27"/>
  </conditionalFormatting>
  <conditionalFormatting sqref="E20">
    <cfRule type="duplicateValues" dxfId="56" priority="22"/>
  </conditionalFormatting>
  <conditionalFormatting sqref="E20">
    <cfRule type="duplicateValues" dxfId="55" priority="23"/>
    <cfRule type="duplicateValues" dxfId="54" priority="24"/>
  </conditionalFormatting>
  <conditionalFormatting sqref="E41">
    <cfRule type="duplicateValues" dxfId="53" priority="19"/>
  </conditionalFormatting>
  <conditionalFormatting sqref="E41">
    <cfRule type="duplicateValues" dxfId="52" priority="20"/>
    <cfRule type="duplicateValues" dxfId="51" priority="21"/>
  </conditionalFormatting>
  <conditionalFormatting sqref="B63:B65">
    <cfRule type="duplicateValues" dxfId="50" priority="15"/>
  </conditionalFormatting>
  <conditionalFormatting sqref="E64">
    <cfRule type="duplicateValues" dxfId="49" priority="12"/>
  </conditionalFormatting>
  <conditionalFormatting sqref="E64">
    <cfRule type="duplicateValues" dxfId="48" priority="13"/>
    <cfRule type="duplicateValues" dxfId="47" priority="14"/>
  </conditionalFormatting>
  <conditionalFormatting sqref="E65">
    <cfRule type="duplicateValues" dxfId="46" priority="9"/>
  </conditionalFormatting>
  <conditionalFormatting sqref="E65">
    <cfRule type="duplicateValues" dxfId="45" priority="10"/>
    <cfRule type="duplicateValues" dxfId="44" priority="11"/>
  </conditionalFormatting>
  <conditionalFormatting sqref="E62:E63">
    <cfRule type="duplicateValues" dxfId="43" priority="6"/>
  </conditionalFormatting>
  <conditionalFormatting sqref="E62:E63">
    <cfRule type="duplicateValues" dxfId="42" priority="7"/>
    <cfRule type="duplicateValues" dxfId="41" priority="8"/>
  </conditionalFormatting>
  <conditionalFormatting sqref="E61">
    <cfRule type="duplicateValues" dxfId="40" priority="248"/>
  </conditionalFormatting>
  <conditionalFormatting sqref="E51">
    <cfRule type="duplicateValues" dxfId="39" priority="270"/>
  </conditionalFormatting>
  <conditionalFormatting sqref="E51">
    <cfRule type="duplicateValues" dxfId="38" priority="271"/>
    <cfRule type="duplicateValues" dxfId="37" priority="272"/>
  </conditionalFormatting>
  <conditionalFormatting sqref="E23 E17">
    <cfRule type="duplicateValues" dxfId="36" priority="281"/>
  </conditionalFormatting>
  <conditionalFormatting sqref="E25">
    <cfRule type="duplicateValues" dxfId="35" priority="3"/>
  </conditionalFormatting>
  <conditionalFormatting sqref="E25">
    <cfRule type="duplicateValues" dxfId="34" priority="4"/>
    <cfRule type="duplicateValues" dxfId="33" priority="5"/>
  </conditionalFormatting>
  <conditionalFormatting sqref="B25">
    <cfRule type="duplicateValues" dxfId="32" priority="1"/>
  </conditionalFormatting>
  <conditionalFormatting sqref="E35">
    <cfRule type="duplicateValues" dxfId="31" priority="308"/>
  </conditionalFormatting>
  <conditionalFormatting sqref="E14">
    <cfRule type="duplicateValues" dxfId="30" priority="31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6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9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39"/>
      <c r="C3" s="29" t="s">
        <v>17</v>
      </c>
    </row>
    <row r="4" spans="2:6" ht="18.75" thickBot="1" x14ac:dyDescent="0.3">
      <c r="B4" s="39"/>
      <c r="C4" s="29" t="s">
        <v>17</v>
      </c>
    </row>
    <row r="5" spans="2:6" ht="18.75" thickBot="1" x14ac:dyDescent="0.3">
      <c r="B5" s="39"/>
      <c r="C5" s="29" t="s">
        <v>17</v>
      </c>
    </row>
    <row r="6" spans="2:6" ht="18.75" thickBot="1" x14ac:dyDescent="0.3">
      <c r="B6" s="39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32"/>
      <c r="C16" s="29" t="s">
        <v>17</v>
      </c>
    </row>
    <row r="17" spans="2:3" ht="18.75" thickBot="1" x14ac:dyDescent="0.3">
      <c r="B17" s="3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29" priority="99"/>
  </conditionalFormatting>
  <conditionalFormatting sqref="B31:B68">
    <cfRule type="duplicateValues" dxfId="28" priority="97"/>
  </conditionalFormatting>
  <conditionalFormatting sqref="B26:B30">
    <cfRule type="duplicateValues" dxfId="27" priority="93"/>
  </conditionalFormatting>
  <conditionalFormatting sqref="B23:B25">
    <cfRule type="duplicateValues" dxfId="26" priority="92"/>
  </conditionalFormatting>
  <conditionalFormatting sqref="B16:B19">
    <cfRule type="duplicateValues" dxfId="25" priority="74"/>
  </conditionalFormatting>
  <conditionalFormatting sqref="B16:B19">
    <cfRule type="duplicateValues" dxfId="24" priority="72"/>
    <cfRule type="duplicateValues" dxfId="23" priority="73"/>
  </conditionalFormatting>
  <conditionalFormatting sqref="B20:B22">
    <cfRule type="duplicateValues" dxfId="22" priority="71"/>
  </conditionalFormatting>
  <conditionalFormatting sqref="B20:B22">
    <cfRule type="duplicateValues" dxfId="21" priority="70"/>
  </conditionalFormatting>
  <conditionalFormatting sqref="B20:B22">
    <cfRule type="duplicateValues" dxfId="20" priority="69"/>
  </conditionalFormatting>
  <conditionalFormatting sqref="B20:B22">
    <cfRule type="duplicateValues" dxfId="19" priority="68"/>
  </conditionalFormatting>
  <conditionalFormatting sqref="B20:B22">
    <cfRule type="duplicateValues" dxfId="18" priority="67"/>
  </conditionalFormatting>
  <conditionalFormatting sqref="B20:B22">
    <cfRule type="duplicateValues" dxfId="17" priority="66"/>
  </conditionalFormatting>
  <conditionalFormatting sqref="B20:B22">
    <cfRule type="duplicateValues" dxfId="16" priority="64"/>
    <cfRule type="duplicateValues" dxfId="15" priority="65"/>
  </conditionalFormatting>
  <conditionalFormatting sqref="B20:B22">
    <cfRule type="duplicateValues" dxfId="14" priority="63"/>
  </conditionalFormatting>
  <conditionalFormatting sqref="B20:B22">
    <cfRule type="duplicateValues" dxfId="13" priority="62"/>
  </conditionalFormatting>
  <conditionalFormatting sqref="B20:B22">
    <cfRule type="duplicateValues" dxfId="12" priority="60"/>
    <cfRule type="duplicateValues" dxfId="11" priority="61"/>
  </conditionalFormatting>
  <conditionalFormatting sqref="B16:B19">
    <cfRule type="duplicateValues" dxfId="10" priority="59"/>
  </conditionalFormatting>
  <conditionalFormatting sqref="B16:B19">
    <cfRule type="duplicateValues" dxfId="9" priority="58"/>
  </conditionalFormatting>
  <conditionalFormatting sqref="B16:B19">
    <cfRule type="duplicateValues" dxfId="8" priority="56"/>
    <cfRule type="duplicateValues" dxfId="7" priority="57"/>
  </conditionalFormatting>
  <conditionalFormatting sqref="B16:B19">
    <cfRule type="duplicateValues" dxfId="6" priority="55"/>
  </conditionalFormatting>
  <conditionalFormatting sqref="B16:B22">
    <cfRule type="duplicateValues" dxfId="5" priority="53"/>
    <cfRule type="duplicateValues" dxfId="4" priority="54"/>
  </conditionalFormatting>
  <conditionalFormatting sqref="B16:B19">
    <cfRule type="duplicateValues" dxfId="3" priority="52"/>
  </conditionalFormatting>
  <conditionalFormatting sqref="B13:B15">
    <cfRule type="duplicateValues" dxfId="2" priority="16"/>
  </conditionalFormatting>
  <conditionalFormatting sqref="B7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Christian Aury Moreta Reynoso</cp:lastModifiedBy>
  <dcterms:created xsi:type="dcterms:W3CDTF">2020-12-19T20:17:28Z</dcterms:created>
  <dcterms:modified xsi:type="dcterms:W3CDTF">2021-06-09T23:37:43Z</dcterms:modified>
</cp:coreProperties>
</file>