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12\"/>
    </mc:Choice>
  </mc:AlternateContent>
  <bookViews>
    <workbookView xWindow="0" yWindow="0" windowWidth="15330" windowHeight="7650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Efectivo!$A$50:$E$50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8" i="1" l="1"/>
  <c r="C34" i="1"/>
  <c r="C35" i="1"/>
  <c r="C36" i="1"/>
  <c r="C37" i="1"/>
  <c r="A34" i="1"/>
  <c r="A35" i="1"/>
  <c r="A36" i="1"/>
  <c r="A37" i="1"/>
  <c r="A26" i="1" l="1"/>
  <c r="C26" i="1"/>
  <c r="B29" i="1"/>
  <c r="B68" i="1"/>
  <c r="C63" i="1"/>
  <c r="C64" i="1"/>
  <c r="C65" i="1"/>
  <c r="C66" i="1"/>
  <c r="C67" i="1"/>
  <c r="A63" i="1"/>
  <c r="A64" i="1"/>
  <c r="A65" i="1"/>
  <c r="A66" i="1"/>
  <c r="A67" i="1"/>
  <c r="A52" i="1" l="1"/>
  <c r="C52" i="1"/>
  <c r="B53" i="1" l="1"/>
  <c r="B47" i="1"/>
  <c r="A12" i="1"/>
  <c r="C12" i="1"/>
  <c r="A33" i="1"/>
  <c r="C33" i="1"/>
  <c r="A23" i="1"/>
  <c r="C23" i="1"/>
  <c r="C10" i="1"/>
  <c r="A10" i="1"/>
  <c r="B19" i="1"/>
  <c r="A42" i="1"/>
  <c r="C42" i="1"/>
  <c r="C62" i="1" l="1"/>
  <c r="A62" i="1"/>
  <c r="C13" i="1" l="1"/>
  <c r="A13" i="1"/>
  <c r="C11" i="1"/>
  <c r="A11" i="1"/>
  <c r="A14" i="1"/>
  <c r="A24" i="1" l="1"/>
  <c r="C24" i="1"/>
  <c r="A25" i="1"/>
  <c r="C25" i="1"/>
  <c r="A15" i="1"/>
  <c r="C15" i="1"/>
  <c r="C14" i="1"/>
  <c r="A16" i="1"/>
  <c r="C16" i="1"/>
  <c r="C9" i="1" l="1"/>
  <c r="A9" i="1"/>
  <c r="C60" i="1"/>
  <c r="C61" i="1"/>
  <c r="A60" i="1"/>
  <c r="A61" i="1"/>
  <c r="A51" i="1" l="1"/>
  <c r="C51" i="1"/>
  <c r="A56" i="1" l="1"/>
  <c r="F2" i="3" l="1"/>
</calcChain>
</file>

<file path=xl/sharedStrings.xml><?xml version="1.0" encoding="utf-8"?>
<sst xmlns="http://schemas.openxmlformats.org/spreadsheetml/2006/main" count="955" uniqueCount="26">
  <si>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</si>
  <si>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</si>
  <si>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</si>
  <si>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</si>
  <si>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</si>
  <si>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</si>
  <si>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</si>
  <si>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</si>
  <si>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</si>
  <si>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</si>
  <si>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</si>
  <si>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</si>
  <si>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</si>
  <si>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</si>
  <si>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</si>
  <si>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</si>
  <si>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</si>
  <si>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</si>
  <si>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</si>
  <si>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</si>
  <si>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</si>
  <si>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Vacías</t>
  </si>
  <si>
    <t>Abastecido</t>
  </si>
  <si>
    <t>GAVETA DE RECHAZO LLENA</t>
  </si>
  <si>
    <t>GAVETA DE DEPOSITO LLENA</t>
  </si>
  <si>
    <t>2 Gaveta Fallando + 1 Gaveta Vacias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</si>
</sst>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2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1" xfId="0" applyFont="1" applyFill="1" applyBorder="1" applyAlignment="1">
      <alignment horizontal="center" vertical="center" wrapText="1"/>
    </xf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38" xfId="0" applyFont="1" applyFill="1" applyBorder="1" applyAlignment="1">
      <alignment horizontal="center" vertical="center" wrapText="1"/>
    </xf>
    <xf numFmtId="0" fontId="6" fillId="6" borderId="39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 wrapText="1"/>
    </xf>
    <xf numFmtId="0" fontId="7" fillId="10" borderId="10" xfId="0" applyFont="1" applyFill="1" applyBorder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4"/>
      <tableStyleElement type="headerRow" dxfId="123"/>
      <tableStyleElement type="totalRow" dxfId="122"/>
      <tableStyleElement type="firstColumn" dxfId="121"/>
      <tableStyleElement type="lastColumn" dxfId="120"/>
      <tableStyleElement type="firstRowStripe" dxfId="119"/>
      <tableStyleElement type="firstColumnStripe" dxfId="1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abSelected="1" topLeftCell="A43" zoomScale="85" zoomScaleNormal="85" workbookViewId="0">
      <selection activeCell="G61" sqref="G61"/>
    </sheetView>
  </sheetViews>
  <sheetFormatPr baseColWidth="10" defaultColWidth="23.42578125" defaultRowHeight="15" x14ac:dyDescent="0.25"/>
  <cols>
    <col min="1" max="1" width="26.42578125" bestFit="1" customWidth="1"/>
    <col min="2" max="2" width="23" style="28" customWidth="1"/>
    <col min="3" max="3" width="67.7109375" customWidth="1"/>
    <col min="4" max="4" width="39.28515625" bestFit="1" customWidth="1"/>
    <col min="5" max="5" width="18.85546875" bestFit="1" customWidth="1"/>
  </cols>
  <sheetData>
    <row r="1" spans="1:5" ht="22.5" x14ac:dyDescent="0.25">
      <c r="A1" s="50" t="s">
        <v>1</v>
      </c>
      <c r="B1" s="51"/>
      <c r="C1" s="51"/>
      <c r="D1" s="51"/>
      <c r="E1" s="52"/>
    </row>
    <row r="2" spans="1:5" ht="25.5" x14ac:dyDescent="0.25">
      <c r="A2" s="53" t="s">
        <v>0</v>
      </c>
      <c r="B2" s="54"/>
      <c r="C2" s="54"/>
      <c r="D2" s="54"/>
      <c r="E2" s="55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44359.25</v>
      </c>
      <c r="C4" s="1"/>
      <c r="D4" s="1"/>
      <c r="E4" s="11"/>
    </row>
    <row r="5" spans="1:5" ht="18.75" thickBot="1" x14ac:dyDescent="0.3">
      <c r="A5" s="7" t="s">
        <v>3</v>
      </c>
      <c r="B5" s="9">
        <v>44359.708333333336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56" t="s">
        <v>4</v>
      </c>
      <c r="B7" s="57"/>
      <c r="C7" s="57"/>
      <c r="D7" s="57"/>
      <c r="E7" s="58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12" t="s">
        <v>9</v>
      </c>
    </row>
    <row r="9" spans="1:5" ht="18" x14ac:dyDescent="0.25">
      <c r="A9" s="34" t="str">
        <f>VLOOKUP(B9,'[1]LISTADO ATM'!$A$2:$C$822,3,0)</f>
        <v>DISTRITO NACIONAL</v>
      </c>
      <c r="B9" s="38">
        <v>725</v>
      </c>
      <c r="C9" s="25" t="str">
        <f>VLOOKUP(B9,'[1]LISTADO ATM'!$A$2:$B$822,2,0)</f>
        <v xml:space="preserve">ATM El Huacal II  </v>
      </c>
      <c r="D9" s="16" t="s">
        <v>22</v>
      </c>
      <c r="E9" s="27">
        <v>3335916653</v>
      </c>
    </row>
    <row r="10" spans="1:5" ht="18" x14ac:dyDescent="0.25">
      <c r="A10" s="19" t="str">
        <f>VLOOKUP(B10,'[1]LISTADO ATM'!$A$2:$C$822,3,0)</f>
        <v>NORTE</v>
      </c>
      <c r="B10" s="38">
        <v>396</v>
      </c>
      <c r="C10" s="25" t="str">
        <f>VLOOKUP(B10,'[1]LISTADO ATM'!$A$2:$B$822,2,0)</f>
        <v xml:space="preserve">ATM Oficina Plaza Ulloa (La Fuente) </v>
      </c>
      <c r="D10" s="16" t="s">
        <v>22</v>
      </c>
      <c r="E10" s="27">
        <v>3335918014</v>
      </c>
    </row>
    <row r="11" spans="1:5" ht="18" x14ac:dyDescent="0.25">
      <c r="A11" s="34" t="str">
        <f>VLOOKUP(B11,'[1]LISTADO ATM'!$A$2:$C$822,3,0)</f>
        <v>DISTRITO NACIONAL</v>
      </c>
      <c r="B11" s="38">
        <v>714</v>
      </c>
      <c r="C11" s="25" t="str">
        <f>VLOOKUP(B11,'[1]LISTADO ATM'!$A$2:$B$822,2,0)</f>
        <v xml:space="preserve">ATM Hospital de Herrera </v>
      </c>
      <c r="D11" s="16" t="s">
        <v>22</v>
      </c>
      <c r="E11" s="27">
        <v>3335917876</v>
      </c>
    </row>
    <row r="12" spans="1:5" ht="18" x14ac:dyDescent="0.25">
      <c r="A12" s="19" t="str">
        <f>VLOOKUP(B12,'[1]LISTADO ATM'!$A$2:$C$822,3,0)</f>
        <v>DISTRITO NACIONAL</v>
      </c>
      <c r="B12" s="38">
        <v>967</v>
      </c>
      <c r="C12" s="25" t="str">
        <f>VLOOKUP(B12,'[1]LISTADO ATM'!$A$2:$B$822,2,0)</f>
        <v xml:space="preserve">ATM UNP Hiper Olé Autopista Duarte </v>
      </c>
      <c r="D12" s="16" t="s">
        <v>22</v>
      </c>
      <c r="E12" s="27">
        <v>3335918112</v>
      </c>
    </row>
    <row r="13" spans="1:5" ht="18" x14ac:dyDescent="0.25">
      <c r="A13" s="34" t="str">
        <f>VLOOKUP(B13,'[1]LISTADO ATM'!$A$2:$C$822,3,0)</f>
        <v>SUR</v>
      </c>
      <c r="B13" s="38">
        <v>356</v>
      </c>
      <c r="C13" s="25" t="str">
        <f>VLOOKUP(B13,'[1]LISTADO ATM'!$A$2:$B$822,2,0)</f>
        <v xml:space="preserve">ATM Estación Sigma (San Cristóbal) </v>
      </c>
      <c r="D13" s="16" t="s">
        <v>22</v>
      </c>
      <c r="E13" s="27">
        <v>3335917877</v>
      </c>
    </row>
    <row r="14" spans="1:5" ht="18" x14ac:dyDescent="0.25">
      <c r="A14" s="34" t="str">
        <f>VLOOKUP(B14,'[1]LISTADO ATM'!$A$2:$C$822,3,0)</f>
        <v>NORTE</v>
      </c>
      <c r="B14" s="38">
        <v>333</v>
      </c>
      <c r="C14" s="25" t="str">
        <f>VLOOKUP(B14,'[1]LISTADO ATM'!$A$2:$B$822,2,0)</f>
        <v>ATM Oficina Turey Maimón</v>
      </c>
      <c r="D14" s="16" t="s">
        <v>22</v>
      </c>
      <c r="E14" s="27">
        <v>3335917735</v>
      </c>
    </row>
    <row r="15" spans="1:5" ht="18" x14ac:dyDescent="0.25">
      <c r="A15" s="34" t="str">
        <f>VLOOKUP(B15,'[1]LISTADO ATM'!$A$2:$C$822,3,0)</f>
        <v>DISTRITO NACIONAL</v>
      </c>
      <c r="B15" s="38">
        <v>391</v>
      </c>
      <c r="C15" s="25" t="str">
        <f>VLOOKUP(B15,'[1]LISTADO ATM'!$A$2:$B$822,2,0)</f>
        <v xml:space="preserve">ATM S/M Jumbo Luperón </v>
      </c>
      <c r="D15" s="16" t="s">
        <v>22</v>
      </c>
      <c r="E15" s="27">
        <v>3335917505</v>
      </c>
    </row>
    <row r="16" spans="1:5" ht="18" x14ac:dyDescent="0.25">
      <c r="A16" s="31" t="str">
        <f>VLOOKUP(B16,'[1]LISTADO ATM'!$A$2:$C$822,3,0)</f>
        <v>NORTE</v>
      </c>
      <c r="B16" s="22">
        <v>142</v>
      </c>
      <c r="C16" s="22" t="str">
        <f>VLOOKUP(B16,'[1]LISTADO ATM'!$A$2:$B$822,2,0)</f>
        <v xml:space="preserve">ATM Centro de Caja Galerías Bonao </v>
      </c>
      <c r="D16" s="16" t="s">
        <v>22</v>
      </c>
      <c r="E16" s="22">
        <v>3335917866</v>
      </c>
    </row>
    <row r="17" spans="1:5" ht="18" x14ac:dyDescent="0.25">
      <c r="A17" s="22"/>
      <c r="B17" s="22"/>
      <c r="C17" s="31"/>
      <c r="D17" s="16"/>
      <c r="E17" s="22"/>
    </row>
    <row r="18" spans="1:5" ht="18" x14ac:dyDescent="0.25">
      <c r="A18" s="22"/>
      <c r="B18" s="22"/>
      <c r="C18" s="31"/>
      <c r="D18" s="16"/>
      <c r="E18" s="22"/>
    </row>
    <row r="19" spans="1:5" ht="18.75" thickBot="1" x14ac:dyDescent="0.3">
      <c r="A19" s="3" t="s">
        <v>11</v>
      </c>
      <c r="B19" s="37">
        <f>COUNT(B9:B16)</f>
        <v>8</v>
      </c>
      <c r="C19" s="59"/>
      <c r="D19" s="60"/>
      <c r="E19" s="61"/>
    </row>
    <row r="20" spans="1:5" x14ac:dyDescent="0.25">
      <c r="B20" s="5"/>
      <c r="E20" s="5"/>
    </row>
    <row r="21" spans="1:5" ht="18" x14ac:dyDescent="0.25">
      <c r="A21" s="56" t="s">
        <v>16</v>
      </c>
      <c r="B21" s="57"/>
      <c r="C21" s="57"/>
      <c r="D21" s="57"/>
      <c r="E21" s="58"/>
    </row>
    <row r="22" spans="1:5" ht="18" x14ac:dyDescent="0.25">
      <c r="A22" s="2" t="s">
        <v>5</v>
      </c>
      <c r="B22" s="2" t="s">
        <v>6</v>
      </c>
      <c r="C22" s="2" t="s">
        <v>7</v>
      </c>
      <c r="D22" s="2" t="s">
        <v>8</v>
      </c>
      <c r="E22" s="2" t="s">
        <v>9</v>
      </c>
    </row>
    <row r="23" spans="1:5" ht="18" x14ac:dyDescent="0.25">
      <c r="A23" s="19" t="str">
        <f>VLOOKUP(B23,'[1]LISTADO ATM'!$A$2:$C$822,3,0)</f>
        <v>NORTE</v>
      </c>
      <c r="B23" s="22">
        <v>171</v>
      </c>
      <c r="C23" s="25" t="str">
        <f>VLOOKUP(B23,'[1]LISTADO ATM'!$A$2:$B$822,2,0)</f>
        <v xml:space="preserve">ATM Oficina Moca </v>
      </c>
      <c r="D23" s="16" t="s">
        <v>19</v>
      </c>
      <c r="E23" s="22">
        <v>3335916186</v>
      </c>
    </row>
    <row r="24" spans="1:5" ht="18" x14ac:dyDescent="0.25">
      <c r="A24" s="19" t="str">
        <f>VLOOKUP(B24,'[1]LISTADO ATM'!$A$2:$C$822,3,0)</f>
        <v>DISTRITO NACIONAL</v>
      </c>
      <c r="B24" s="22">
        <v>589</v>
      </c>
      <c r="C24" s="25" t="str">
        <f>VLOOKUP(B24,'[1]LISTADO ATM'!$A$2:$B$822,2,0)</f>
        <v xml:space="preserve">ATM S/M Bravo San Vicente de Paul </v>
      </c>
      <c r="D24" s="16" t="s">
        <v>19</v>
      </c>
      <c r="E24" s="22">
        <v>3335917471</v>
      </c>
    </row>
    <row r="25" spans="1:5" ht="18" x14ac:dyDescent="0.25">
      <c r="A25" s="19" t="str">
        <f>VLOOKUP(B25,'[1]LISTADO ATM'!$A$2:$C$822,3,0)</f>
        <v>ESTE</v>
      </c>
      <c r="B25" s="22">
        <v>211</v>
      </c>
      <c r="C25" s="25" t="str">
        <f>VLOOKUP(B25,'[1]LISTADO ATM'!$A$2:$B$822,2,0)</f>
        <v xml:space="preserve">ATM Oficina La Romana I </v>
      </c>
      <c r="D25" s="16" t="s">
        <v>19</v>
      </c>
      <c r="E25" s="22">
        <v>3335917501</v>
      </c>
    </row>
    <row r="26" spans="1:5" ht="18" x14ac:dyDescent="0.25">
      <c r="A26" s="19" t="str">
        <f>VLOOKUP(B26,'[1]LISTADO ATM'!$A$2:$C$822,3,0)</f>
        <v>NORTE</v>
      </c>
      <c r="B26" s="22">
        <v>8</v>
      </c>
      <c r="C26" s="25" t="str">
        <f>VLOOKUP(B26,'[1]LISTADO ATM'!$A$2:$B$822,2,0)</f>
        <v>ATM Autoservicio Yaque</v>
      </c>
      <c r="D26" s="16" t="s">
        <v>19</v>
      </c>
      <c r="E26" s="22">
        <v>3335918128</v>
      </c>
    </row>
    <row r="27" spans="1:5" ht="18" x14ac:dyDescent="0.25">
      <c r="A27" s="22"/>
      <c r="B27" s="22"/>
      <c r="C27" s="43"/>
      <c r="D27" s="16"/>
      <c r="E27" s="22"/>
    </row>
    <row r="28" spans="1:5" ht="18" x14ac:dyDescent="0.25">
      <c r="A28" s="22"/>
      <c r="B28" s="22"/>
      <c r="C28" s="43"/>
      <c r="D28" s="16"/>
      <c r="E28" s="22"/>
    </row>
    <row r="29" spans="1:5" ht="18.75" thickBot="1" x14ac:dyDescent="0.3">
      <c r="A29" s="3" t="s">
        <v>11</v>
      </c>
      <c r="B29" s="37">
        <f>COUNT(B23:B26)</f>
        <v>4</v>
      </c>
      <c r="C29" s="59"/>
      <c r="D29" s="60"/>
      <c r="E29" s="61"/>
    </row>
    <row r="30" spans="1:5" ht="15.75" thickBot="1" x14ac:dyDescent="0.3">
      <c r="B30" s="5"/>
      <c r="E30" s="5"/>
    </row>
    <row r="31" spans="1:5" ht="18.75" thickBot="1" x14ac:dyDescent="0.3">
      <c r="A31" s="62" t="s">
        <v>14</v>
      </c>
      <c r="B31" s="63"/>
      <c r="C31" s="63"/>
      <c r="D31" s="63"/>
      <c r="E31" s="64"/>
    </row>
    <row r="32" spans="1:5" ht="18" x14ac:dyDescent="0.25">
      <c r="A32" s="2" t="s">
        <v>5</v>
      </c>
      <c r="B32" s="2" t="s">
        <v>6</v>
      </c>
      <c r="C32" s="2" t="s">
        <v>7</v>
      </c>
      <c r="D32" s="2" t="s">
        <v>8</v>
      </c>
      <c r="E32" s="2" t="s">
        <v>9</v>
      </c>
    </row>
    <row r="33" spans="1:5" ht="18" x14ac:dyDescent="0.25">
      <c r="A33" s="46" t="str">
        <f>VLOOKUP(B33,'[1]LISTADO ATM'!$A$2:$C$822,3,0)</f>
        <v>DISTRITO NACIONAL</v>
      </c>
      <c r="B33" s="38">
        <v>60</v>
      </c>
      <c r="C33" s="25" t="str">
        <f>VLOOKUP(B33,'[1]LISTADO ATM'!$A$2:$B$822,2,0)</f>
        <v xml:space="preserve">ATM Autobanco 27 de Febrero </v>
      </c>
      <c r="D33" s="15" t="s">
        <v>10</v>
      </c>
      <c r="E33" s="27">
        <v>3335918029</v>
      </c>
    </row>
    <row r="34" spans="1:5" ht="18" x14ac:dyDescent="0.25">
      <c r="A34" s="46" t="str">
        <f>VLOOKUP(B34,'[1]LISTADO ATM'!$A$2:$C$822,3,0)</f>
        <v>DISTRITO NACIONAL</v>
      </c>
      <c r="B34" s="22">
        <v>527</v>
      </c>
      <c r="C34" s="25" t="str">
        <f>VLOOKUP(B34,'[1]LISTADO ATM'!$A$2:$B$822,2,0)</f>
        <v>ATM Oficina Zona Oriental II</v>
      </c>
      <c r="D34" s="15" t="s">
        <v>10</v>
      </c>
      <c r="E34" s="27">
        <v>3335918196</v>
      </c>
    </row>
    <row r="35" spans="1:5" ht="18" x14ac:dyDescent="0.25">
      <c r="A35" s="22" t="e">
        <f>VLOOKUP(B35,'[1]LISTADO ATM'!$A$2:$C$822,3,0)</f>
        <v>#N/A</v>
      </c>
      <c r="B35" s="22"/>
      <c r="C35" s="25" t="e">
        <f>VLOOKUP(B35,'[1]LISTADO ATM'!$A$2:$B$822,2,0)</f>
        <v>#N/A</v>
      </c>
      <c r="D35" s="45"/>
      <c r="E35" s="27"/>
    </row>
    <row r="36" spans="1:5" ht="18" x14ac:dyDescent="0.25">
      <c r="A36" s="22" t="e">
        <f>VLOOKUP(B36,'[1]LISTADO ATM'!$A$2:$C$822,3,0)</f>
        <v>#N/A</v>
      </c>
      <c r="B36" s="22"/>
      <c r="C36" s="25" t="e">
        <f>VLOOKUP(B36,'[1]LISTADO ATM'!$A$2:$B$822,2,0)</f>
        <v>#N/A</v>
      </c>
      <c r="D36" s="45"/>
      <c r="E36" s="27"/>
    </row>
    <row r="37" spans="1:5" ht="18" x14ac:dyDescent="0.25">
      <c r="A37" s="22" t="e">
        <f>VLOOKUP(B37,'[1]LISTADO ATM'!$A$2:$C$822,3,0)</f>
        <v>#N/A</v>
      </c>
      <c r="B37" s="22"/>
      <c r="C37" s="25" t="e">
        <f>VLOOKUP(B37,'[1]LISTADO ATM'!$A$2:$B$822,2,0)</f>
        <v>#N/A</v>
      </c>
      <c r="D37" s="45"/>
      <c r="E37" s="27"/>
    </row>
    <row r="38" spans="1:5" ht="18.75" thickBot="1" x14ac:dyDescent="0.3">
      <c r="A38" s="26"/>
      <c r="B38" s="37">
        <f>COUNT(B33:B37)</f>
        <v>2</v>
      </c>
      <c r="C38" s="14"/>
      <c r="D38" s="14"/>
      <c r="E38" s="14"/>
    </row>
    <row r="39" spans="1:5" ht="15.75" thickBot="1" x14ac:dyDescent="0.3">
      <c r="B39" s="5"/>
      <c r="E39" s="5"/>
    </row>
    <row r="40" spans="1:5" ht="18.75" thickBot="1" x14ac:dyDescent="0.3">
      <c r="A40" s="62" t="s">
        <v>20</v>
      </c>
      <c r="B40" s="63"/>
      <c r="C40" s="63"/>
      <c r="D40" s="63"/>
      <c r="E40" s="64"/>
    </row>
    <row r="41" spans="1:5" ht="18" x14ac:dyDescent="0.25">
      <c r="A41" s="2" t="s">
        <v>5</v>
      </c>
      <c r="B41" s="2" t="s">
        <v>6</v>
      </c>
      <c r="C41" s="2" t="s">
        <v>7</v>
      </c>
      <c r="D41" s="2" t="s">
        <v>8</v>
      </c>
      <c r="E41" s="2" t="s">
        <v>9</v>
      </c>
    </row>
    <row r="42" spans="1:5" ht="18" x14ac:dyDescent="0.25">
      <c r="A42" s="34" t="str">
        <f>VLOOKUP(B42,'[1]LISTADO ATM'!$A$2:$C$822,3,0)</f>
        <v>SUR</v>
      </c>
      <c r="B42" s="38">
        <v>870</v>
      </c>
      <c r="C42" s="25" t="str">
        <f>VLOOKUP(B42,'[1]LISTADO ATM'!$A$2:$B$822,2,0)</f>
        <v xml:space="preserve">ATM Willbes Dominicana (Barahona) </v>
      </c>
      <c r="D42" s="22" t="s">
        <v>18</v>
      </c>
      <c r="E42" s="27">
        <v>3335917997</v>
      </c>
    </row>
    <row r="43" spans="1:5" ht="18" x14ac:dyDescent="0.25">
      <c r="A43" s="34"/>
      <c r="B43" s="38"/>
      <c r="C43" s="44"/>
      <c r="D43" s="47"/>
      <c r="E43" s="27"/>
    </row>
    <row r="44" spans="1:5" ht="18" x14ac:dyDescent="0.25">
      <c r="A44" s="34"/>
      <c r="B44" s="38"/>
      <c r="C44" s="44"/>
      <c r="D44" s="47"/>
      <c r="E44" s="27"/>
    </row>
    <row r="45" spans="1:5" ht="18" x14ac:dyDescent="0.25">
      <c r="A45" s="34"/>
      <c r="B45" s="38"/>
      <c r="C45" s="44"/>
      <c r="D45" s="47"/>
      <c r="E45" s="27"/>
    </row>
    <row r="46" spans="1:5" ht="18" x14ac:dyDescent="0.25">
      <c r="A46" s="34"/>
      <c r="B46" s="38"/>
      <c r="C46" s="44"/>
      <c r="D46" s="47"/>
      <c r="E46" s="27"/>
    </row>
    <row r="47" spans="1:5" ht="18" x14ac:dyDescent="0.25">
      <c r="A47" s="26" t="s">
        <v>11</v>
      </c>
      <c r="B47" s="39">
        <f>COUNT(B42)</f>
        <v>1</v>
      </c>
      <c r="C47" s="14"/>
      <c r="D47" s="14"/>
      <c r="E47" s="14"/>
    </row>
    <row r="48" spans="1:5" ht="15.75" thickBot="1" x14ac:dyDescent="0.3">
      <c r="B48" s="5"/>
      <c r="E48" s="5"/>
    </row>
    <row r="49" spans="1:5" ht="18" x14ac:dyDescent="0.25">
      <c r="A49" s="67" t="s">
        <v>13</v>
      </c>
      <c r="B49" s="68"/>
      <c r="C49" s="68"/>
      <c r="D49" s="68"/>
      <c r="E49" s="69"/>
    </row>
    <row r="50" spans="1:5" ht="18" x14ac:dyDescent="0.25">
      <c r="A50" s="2" t="s">
        <v>5</v>
      </c>
      <c r="B50" s="2" t="s">
        <v>6</v>
      </c>
      <c r="C50" s="4" t="s">
        <v>7</v>
      </c>
      <c r="D50" s="18" t="s">
        <v>8</v>
      </c>
      <c r="E50" s="18" t="s">
        <v>9</v>
      </c>
    </row>
    <row r="51" spans="1:5" ht="18" x14ac:dyDescent="0.25">
      <c r="A51" s="19" t="str">
        <f>VLOOKUP(B51,'[1]LISTADO ATM'!$A$2:$C$822,3,0)</f>
        <v>ESTE</v>
      </c>
      <c r="B51" s="22">
        <v>429</v>
      </c>
      <c r="C51" s="25" t="str">
        <f>VLOOKUP(B51,'[1]LISTADO ATM'!$A$2:$B$822,2,0)</f>
        <v xml:space="preserve">ATM Oficina Jumbo La Romana </v>
      </c>
      <c r="D51" s="40" t="s">
        <v>24</v>
      </c>
      <c r="E51" s="22">
        <v>3335916514</v>
      </c>
    </row>
    <row r="52" spans="1:5" ht="18" x14ac:dyDescent="0.25">
      <c r="A52" s="19" t="str">
        <f>VLOOKUP(B52,'[1]LISTADO ATM'!$A$2:$C$822,3,0)</f>
        <v>NORTE</v>
      </c>
      <c r="B52" s="22">
        <v>538</v>
      </c>
      <c r="C52" s="25" t="str">
        <f>VLOOKUP(B52,'[1]LISTADO ATM'!$A$2:$B$822,2,0)</f>
        <v>ATM  Autoservicio San Fco. Macorís</v>
      </c>
      <c r="D52" s="40" t="s">
        <v>23</v>
      </c>
      <c r="E52" s="22">
        <v>3335918178</v>
      </c>
    </row>
    <row r="53" spans="1:5" ht="18" x14ac:dyDescent="0.25">
      <c r="A53" s="26" t="s">
        <v>11</v>
      </c>
      <c r="B53" s="39">
        <f>COUNT(B51:B52)</f>
        <v>2</v>
      </c>
      <c r="C53" s="14"/>
      <c r="D53" s="17"/>
      <c r="E53" s="17"/>
    </row>
    <row r="54" spans="1:5" ht="15.75" thickBot="1" x14ac:dyDescent="0.3">
      <c r="B54" s="5"/>
      <c r="E54" s="5"/>
    </row>
    <row r="55" spans="1:5" ht="18.75" thickBot="1" x14ac:dyDescent="0.3">
      <c r="A55" s="70" t="s">
        <v>12</v>
      </c>
      <c r="B55" s="71"/>
      <c r="C55" t="s">
        <v>17</v>
      </c>
      <c r="D55" s="5"/>
      <c r="E55" s="5"/>
    </row>
    <row r="56" spans="1:5" ht="18.75" thickBot="1" x14ac:dyDescent="0.3">
      <c r="A56" s="35">
        <f>+B38+B47+B53</f>
        <v>5</v>
      </c>
      <c r="B56" s="36"/>
    </row>
    <row r="57" spans="1:5" ht="15.75" thickBot="1" x14ac:dyDescent="0.3">
      <c r="B57" s="5"/>
      <c r="E57" s="5"/>
    </row>
    <row r="58" spans="1:5" ht="18.75" thickBot="1" x14ac:dyDescent="0.3">
      <c r="A58" s="62" t="s">
        <v>15</v>
      </c>
      <c r="B58" s="63"/>
      <c r="C58" s="63"/>
      <c r="D58" s="63"/>
      <c r="E58" s="64"/>
    </row>
    <row r="59" spans="1:5" ht="18" x14ac:dyDescent="0.25">
      <c r="A59" s="6" t="s">
        <v>5</v>
      </c>
      <c r="B59" s="6" t="s">
        <v>6</v>
      </c>
      <c r="C59" s="4" t="s">
        <v>7</v>
      </c>
      <c r="D59" s="65" t="s">
        <v>8</v>
      </c>
      <c r="E59" s="66"/>
    </row>
    <row r="60" spans="1:5" ht="18" x14ac:dyDescent="0.25">
      <c r="A60" s="22" t="str">
        <f>VLOOKUP(B60,'[1]LISTADO ATM'!$A$2:$C$822,3,0)</f>
        <v>DISTRITO NACIONAL</v>
      </c>
      <c r="B60" s="22">
        <v>549</v>
      </c>
      <c r="C60" s="22" t="str">
        <f>VLOOKUP(B60,'[1]LISTADO ATM'!$A$2:$B$822,2,0)</f>
        <v xml:space="preserve">ATM Ministerio de Turismo (Oficinas Gubernamentales) </v>
      </c>
      <c r="D60" s="48" t="s">
        <v>21</v>
      </c>
      <c r="E60" s="49"/>
    </row>
    <row r="61" spans="1:5" ht="18" x14ac:dyDescent="0.25">
      <c r="A61" s="22" t="str">
        <f>VLOOKUP(B61,'[1]LISTADO ATM'!$A$2:$C$822,3,0)</f>
        <v>SUR</v>
      </c>
      <c r="B61" s="22">
        <v>873</v>
      </c>
      <c r="C61" s="22" t="str">
        <f>VLOOKUP(B61,'[1]LISTADO ATM'!$A$2:$B$822,2,0)</f>
        <v xml:space="preserve">ATM Centro de Caja San Cristóbal II </v>
      </c>
      <c r="D61" s="48" t="s">
        <v>25</v>
      </c>
      <c r="E61" s="49"/>
    </row>
    <row r="62" spans="1:5" ht="18" x14ac:dyDescent="0.25">
      <c r="A62" s="22" t="str">
        <f>VLOOKUP(B62,'[1]LISTADO ATM'!$A$2:$C$822,3,0)</f>
        <v>DISTRITO NACIONAL</v>
      </c>
      <c r="B62" s="22">
        <v>577</v>
      </c>
      <c r="C62" s="22" t="str">
        <f>VLOOKUP(B62,'[1]LISTADO ATM'!$A$2:$B$822,2,0)</f>
        <v xml:space="preserve">ATM Olé Ave. Duarte </v>
      </c>
      <c r="D62" s="48" t="s">
        <v>25</v>
      </c>
      <c r="E62" s="49"/>
    </row>
    <row r="63" spans="1:5" ht="18" x14ac:dyDescent="0.25">
      <c r="A63" s="22" t="str">
        <f>VLOOKUP(B63,'[1]LISTADO ATM'!$A$2:$C$822,3,0)</f>
        <v>DISTRITO NACIONAL</v>
      </c>
      <c r="B63" s="22">
        <v>611</v>
      </c>
      <c r="C63" s="22" t="str">
        <f>VLOOKUP(B63,'[1]LISTADO ATM'!$A$2:$B$822,2,0)</f>
        <v xml:space="preserve">ATM DGII Sede Central </v>
      </c>
      <c r="D63" s="48" t="s">
        <v>21</v>
      </c>
      <c r="E63" s="49"/>
    </row>
    <row r="64" spans="1:5" ht="18" x14ac:dyDescent="0.25">
      <c r="A64" s="22" t="str">
        <f>VLOOKUP(B64,'[1]LISTADO ATM'!$A$2:$C$822,3,0)</f>
        <v>DISTRITO NACIONAL</v>
      </c>
      <c r="B64" s="22">
        <v>527</v>
      </c>
      <c r="C64" s="22" t="str">
        <f>VLOOKUP(B64,'[1]LISTADO ATM'!$A$2:$B$822,2,0)</f>
        <v>ATM Oficina Zona Oriental II</v>
      </c>
      <c r="D64" s="48" t="s">
        <v>21</v>
      </c>
      <c r="E64" s="49"/>
    </row>
    <row r="65" spans="1:5" ht="18" x14ac:dyDescent="0.25">
      <c r="A65" s="22" t="e">
        <f>VLOOKUP(B65,'[1]LISTADO ATM'!$A$2:$C$822,3,0)</f>
        <v>#N/A</v>
      </c>
      <c r="B65" s="22"/>
      <c r="C65" s="22" t="e">
        <f>VLOOKUP(B65,'[1]LISTADO ATM'!$A$2:$B$822,2,0)</f>
        <v>#N/A</v>
      </c>
      <c r="D65" s="41"/>
      <c r="E65" s="42"/>
    </row>
    <row r="66" spans="1:5" ht="18" x14ac:dyDescent="0.25">
      <c r="A66" s="22" t="e">
        <f>VLOOKUP(B66,'[1]LISTADO ATM'!$A$2:$C$822,3,0)</f>
        <v>#N/A</v>
      </c>
      <c r="B66" s="22"/>
      <c r="C66" s="22" t="e">
        <f>VLOOKUP(B66,'[1]LISTADO ATM'!$A$2:$B$822,2,0)</f>
        <v>#N/A</v>
      </c>
      <c r="D66" s="41"/>
      <c r="E66" s="42"/>
    </row>
    <row r="67" spans="1:5" ht="18" x14ac:dyDescent="0.25">
      <c r="A67" s="22" t="e">
        <f>VLOOKUP(B67,'[1]LISTADO ATM'!$A$2:$C$822,3,0)</f>
        <v>#N/A</v>
      </c>
      <c r="B67" s="22"/>
      <c r="C67" s="22" t="e">
        <f>VLOOKUP(B67,'[1]LISTADO ATM'!$A$2:$B$822,2,0)</f>
        <v>#N/A</v>
      </c>
      <c r="D67" s="41"/>
      <c r="E67" s="42"/>
    </row>
    <row r="68" spans="1:5" ht="18.75" thickBot="1" x14ac:dyDescent="0.3">
      <c r="A68" s="26" t="s">
        <v>11</v>
      </c>
      <c r="B68" s="37">
        <f>COUNT(B60:B64)</f>
        <v>5</v>
      </c>
      <c r="C68" s="23"/>
      <c r="D68" s="23"/>
      <c r="E68" s="24"/>
    </row>
  </sheetData>
  <mergeCells count="17">
    <mergeCell ref="A55:B55"/>
    <mergeCell ref="D62:E62"/>
    <mergeCell ref="D61:E61"/>
    <mergeCell ref="D63:E63"/>
    <mergeCell ref="D64:E64"/>
    <mergeCell ref="A1:E1"/>
    <mergeCell ref="A2:E2"/>
    <mergeCell ref="A7:E7"/>
    <mergeCell ref="C19:E19"/>
    <mergeCell ref="A21:E21"/>
    <mergeCell ref="D60:E60"/>
    <mergeCell ref="A58:E58"/>
    <mergeCell ref="D59:E59"/>
    <mergeCell ref="C29:E29"/>
    <mergeCell ref="A31:E31"/>
    <mergeCell ref="A40:E40"/>
    <mergeCell ref="A49:E49"/>
  </mergeCells>
  <phoneticPr fontId="11" type="noConversion"/>
  <conditionalFormatting sqref="B60:B1048576 B51:B58 B42:B49 B1:B9 B23:B31 B38:B40 B11 B13:B21">
    <cfRule type="duplicateValues" dxfId="117" priority="330"/>
  </conditionalFormatting>
  <conditionalFormatting sqref="E51:E62 E1:E7 E38:E40 E42:E49 E9 E11 E65:E1048576 E13:E31">
    <cfRule type="duplicateValues" dxfId="116" priority="339"/>
  </conditionalFormatting>
  <conditionalFormatting sqref="B33:B37 B12 B10">
    <cfRule type="duplicateValues" dxfId="115" priority="340"/>
  </conditionalFormatting>
  <conditionalFormatting sqref="E33 E12 E10 E35:E37">
    <cfRule type="duplicateValues" dxfId="114" priority="343"/>
  </conditionalFormatting>
  <conditionalFormatting sqref="E63:E64">
    <cfRule type="duplicateValues" dxfId="113" priority="2"/>
  </conditionalFormatting>
  <conditionalFormatting sqref="E3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8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8.75" thickBot="1" x14ac:dyDescent="0.3">
      <c r="B2" s="22">
        <v>549</v>
      </c>
      <c r="C2" s="29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549 670 873 60 77 326 405 350                                                      </v>
      </c>
    </row>
    <row r="3" spans="2:6" ht="18.75" thickBot="1" x14ac:dyDescent="0.3">
      <c r="B3" s="22">
        <v>670</v>
      </c>
      <c r="C3" s="29" t="s">
        <v>17</v>
      </c>
    </row>
    <row r="4" spans="2:6" ht="18.75" thickBot="1" x14ac:dyDescent="0.3">
      <c r="B4" s="22">
        <v>873</v>
      </c>
      <c r="C4" s="29" t="s">
        <v>17</v>
      </c>
    </row>
    <row r="5" spans="2:6" ht="18.75" thickBot="1" x14ac:dyDescent="0.3">
      <c r="B5" s="22">
        <v>60</v>
      </c>
      <c r="C5" s="29" t="s">
        <v>17</v>
      </c>
    </row>
    <row r="6" spans="2:6" ht="18.75" thickBot="1" x14ac:dyDescent="0.3">
      <c r="B6" s="22">
        <v>77</v>
      </c>
      <c r="C6" s="29" t="s">
        <v>17</v>
      </c>
    </row>
    <row r="7" spans="2:6" ht="18.75" thickBot="1" x14ac:dyDescent="0.3">
      <c r="B7" s="22">
        <v>326</v>
      </c>
      <c r="C7" s="29" t="s">
        <v>17</v>
      </c>
    </row>
    <row r="8" spans="2:6" ht="18.75" thickBot="1" x14ac:dyDescent="0.3">
      <c r="B8" s="22">
        <v>405</v>
      </c>
      <c r="C8" s="29" t="s">
        <v>17</v>
      </c>
    </row>
    <row r="9" spans="2:6" ht="18.75" thickBot="1" x14ac:dyDescent="0.3">
      <c r="B9" s="22">
        <v>350</v>
      </c>
      <c r="C9" s="29" t="s">
        <v>17</v>
      </c>
    </row>
    <row r="10" spans="2:6" ht="18.75" thickBot="1" x14ac:dyDescent="0.3">
      <c r="B10" s="22"/>
      <c r="C10" s="29" t="s">
        <v>17</v>
      </c>
    </row>
    <row r="11" spans="2:6" ht="18.75" thickBot="1" x14ac:dyDescent="0.3">
      <c r="B11" s="22"/>
      <c r="C11" s="29" t="s">
        <v>17</v>
      </c>
    </row>
    <row r="12" spans="2:6" ht="18.75" thickBot="1" x14ac:dyDescent="0.3">
      <c r="B12" s="22"/>
      <c r="C12" s="29" t="s">
        <v>17</v>
      </c>
    </row>
    <row r="13" spans="2:6" ht="18.75" thickBot="1" x14ac:dyDescent="0.3">
      <c r="B13" s="22"/>
      <c r="C13" s="29" t="s">
        <v>17</v>
      </c>
    </row>
    <row r="14" spans="2:6" ht="18.75" thickBot="1" x14ac:dyDescent="0.3">
      <c r="B14" s="22"/>
      <c r="C14" s="29" t="s">
        <v>17</v>
      </c>
    </row>
    <row r="15" spans="2:6" ht="18.75" thickBot="1" x14ac:dyDescent="0.3">
      <c r="B15" s="22"/>
      <c r="C15" s="29" t="s">
        <v>17</v>
      </c>
    </row>
    <row r="16" spans="2:6" ht="18.75" thickBot="1" x14ac:dyDescent="0.3">
      <c r="B16" s="22"/>
      <c r="C16" s="29" t="s">
        <v>17</v>
      </c>
    </row>
    <row r="17" spans="2:3" ht="18.75" thickBot="1" x14ac:dyDescent="0.3">
      <c r="B17" s="32"/>
      <c r="C17" s="29" t="s">
        <v>17</v>
      </c>
    </row>
    <row r="18" spans="2:3" ht="18.75" thickBot="1" x14ac:dyDescent="0.3">
      <c r="B18" s="32"/>
      <c r="C18" s="29" t="s">
        <v>17</v>
      </c>
    </row>
    <row r="19" spans="2:3" ht="18.75" thickBot="1" x14ac:dyDescent="0.3">
      <c r="B19" s="32"/>
      <c r="C19" s="29" t="s">
        <v>17</v>
      </c>
    </row>
    <row r="20" spans="2:3" ht="18.75" thickBot="1" x14ac:dyDescent="0.3">
      <c r="B20" s="32"/>
      <c r="C20" s="29" t="s">
        <v>17</v>
      </c>
    </row>
    <row r="21" spans="2:3" ht="18.75" thickBot="1" x14ac:dyDescent="0.3">
      <c r="B21" s="32"/>
      <c r="C21" s="29" t="s">
        <v>17</v>
      </c>
    </row>
    <row r="22" spans="2:3" ht="18.75" thickBot="1" x14ac:dyDescent="0.3">
      <c r="B22" s="32"/>
      <c r="C22" s="29" t="s">
        <v>17</v>
      </c>
    </row>
    <row r="23" spans="2:3" ht="18.75" thickBot="1" x14ac:dyDescent="0.3">
      <c r="B23" s="32"/>
      <c r="C23" s="29" t="s">
        <v>17</v>
      </c>
    </row>
    <row r="24" spans="2:3" ht="18.75" thickBot="1" x14ac:dyDescent="0.3">
      <c r="B24" s="32"/>
      <c r="C24" s="29" t="s">
        <v>17</v>
      </c>
    </row>
    <row r="25" spans="2:3" ht="18.75" thickBot="1" x14ac:dyDescent="0.3">
      <c r="B25" s="32"/>
      <c r="C25" s="29" t="s">
        <v>17</v>
      </c>
    </row>
    <row r="26" spans="2:3" ht="18.75" thickBot="1" x14ac:dyDescent="0.3">
      <c r="B26" s="32"/>
      <c r="C26" s="29" t="s">
        <v>17</v>
      </c>
    </row>
    <row r="27" spans="2:3" ht="18.75" thickBot="1" x14ac:dyDescent="0.3">
      <c r="B27" s="32"/>
      <c r="C27" s="29" t="s">
        <v>17</v>
      </c>
    </row>
    <row r="28" spans="2:3" ht="18.75" thickBot="1" x14ac:dyDescent="0.3">
      <c r="B28" s="32"/>
      <c r="C28" s="29" t="s">
        <v>17</v>
      </c>
    </row>
    <row r="29" spans="2:3" ht="18.75" thickBot="1" x14ac:dyDescent="0.3">
      <c r="B29" s="32"/>
      <c r="C29" s="29" t="s">
        <v>17</v>
      </c>
    </row>
    <row r="30" spans="2:3" ht="18.75" thickBot="1" x14ac:dyDescent="0.3">
      <c r="B30" s="32"/>
      <c r="C30" s="29" t="s">
        <v>17</v>
      </c>
    </row>
    <row r="31" spans="2:3" ht="18.75" thickBot="1" x14ac:dyDescent="0.3">
      <c r="B31" s="32"/>
      <c r="C31" s="29" t="s">
        <v>17</v>
      </c>
    </row>
    <row r="32" spans="2:3" ht="18.75" thickBot="1" x14ac:dyDescent="0.3">
      <c r="B32" s="32"/>
      <c r="C32" s="29" t="s">
        <v>17</v>
      </c>
    </row>
    <row r="33" spans="2:3" ht="18.75" thickBot="1" x14ac:dyDescent="0.3">
      <c r="B33" s="32"/>
      <c r="C33" s="29" t="s">
        <v>17</v>
      </c>
    </row>
    <row r="34" spans="2:3" ht="18.75" thickBot="1" x14ac:dyDescent="0.3">
      <c r="B34" s="32"/>
      <c r="C34" s="29" t="s">
        <v>17</v>
      </c>
    </row>
    <row r="35" spans="2:3" ht="18.75" thickBot="1" x14ac:dyDescent="0.3">
      <c r="B35" s="32"/>
      <c r="C35" s="29" t="s">
        <v>17</v>
      </c>
    </row>
    <row r="36" spans="2:3" ht="18.75" thickBot="1" x14ac:dyDescent="0.3">
      <c r="B36" s="32"/>
      <c r="C36" s="29" t="s">
        <v>17</v>
      </c>
    </row>
    <row r="37" spans="2:3" ht="18.75" thickBot="1" x14ac:dyDescent="0.3">
      <c r="B37" s="32"/>
      <c r="C37" s="29" t="s">
        <v>17</v>
      </c>
    </row>
    <row r="38" spans="2:3" ht="18.75" thickBot="1" x14ac:dyDescent="0.3">
      <c r="B38" s="32"/>
      <c r="C38" s="29" t="s">
        <v>17</v>
      </c>
    </row>
    <row r="39" spans="2:3" ht="18.75" thickBot="1" x14ac:dyDescent="0.3">
      <c r="B39" s="32"/>
      <c r="C39" s="29" t="s">
        <v>17</v>
      </c>
    </row>
    <row r="40" spans="2:3" ht="18.75" thickBot="1" x14ac:dyDescent="0.3">
      <c r="B40" s="32"/>
      <c r="C40" s="29" t="s">
        <v>17</v>
      </c>
    </row>
    <row r="41" spans="2:3" ht="18.75" thickBot="1" x14ac:dyDescent="0.3">
      <c r="B41" s="32"/>
      <c r="C41" s="29" t="s">
        <v>17</v>
      </c>
    </row>
    <row r="42" spans="2:3" ht="18.75" thickBot="1" x14ac:dyDescent="0.3">
      <c r="B42" s="32"/>
      <c r="C42" s="29" t="s">
        <v>17</v>
      </c>
    </row>
    <row r="43" spans="2:3" ht="18.75" thickBot="1" x14ac:dyDescent="0.3">
      <c r="B43" s="32"/>
      <c r="C43" s="29" t="s">
        <v>17</v>
      </c>
    </row>
    <row r="44" spans="2:3" ht="18.75" thickBot="1" x14ac:dyDescent="0.3">
      <c r="B44" s="32"/>
      <c r="C44" s="29" t="s">
        <v>17</v>
      </c>
    </row>
    <row r="45" spans="2:3" ht="18.75" thickBot="1" x14ac:dyDescent="0.3">
      <c r="B45" s="32"/>
      <c r="C45" s="29" t="s">
        <v>17</v>
      </c>
    </row>
    <row r="46" spans="2:3" ht="18.75" thickBot="1" x14ac:dyDescent="0.3">
      <c r="B46" s="32"/>
      <c r="C46" s="29" t="s">
        <v>17</v>
      </c>
    </row>
    <row r="47" spans="2:3" ht="18.75" thickBot="1" x14ac:dyDescent="0.3">
      <c r="B47" s="32"/>
      <c r="C47" s="29" t="s">
        <v>17</v>
      </c>
    </row>
    <row r="48" spans="2:3" ht="18.75" thickBot="1" x14ac:dyDescent="0.3">
      <c r="B48" s="32"/>
      <c r="C48" s="29" t="s">
        <v>17</v>
      </c>
    </row>
    <row r="49" spans="2:3" ht="18.75" thickBot="1" x14ac:dyDescent="0.3">
      <c r="B49" s="32"/>
      <c r="C49" s="29" t="s">
        <v>17</v>
      </c>
    </row>
    <row r="50" spans="2:3" ht="18.75" thickBot="1" x14ac:dyDescent="0.3">
      <c r="B50" s="32"/>
      <c r="C50" s="29" t="s">
        <v>17</v>
      </c>
    </row>
    <row r="51" spans="2:3" ht="18.75" thickBot="1" x14ac:dyDescent="0.3">
      <c r="B51" s="32"/>
      <c r="C51" s="29" t="s">
        <v>17</v>
      </c>
    </row>
    <row r="52" spans="2:3" ht="18.75" thickBot="1" x14ac:dyDescent="0.3">
      <c r="B52" s="32"/>
      <c r="C52" s="29" t="s">
        <v>17</v>
      </c>
    </row>
    <row r="53" spans="2:3" ht="18.75" thickBot="1" x14ac:dyDescent="0.3">
      <c r="B53" s="32"/>
      <c r="C53" s="29" t="s">
        <v>17</v>
      </c>
    </row>
    <row r="54" spans="2:3" ht="18.75" thickBot="1" x14ac:dyDescent="0.3">
      <c r="B54" s="32"/>
      <c r="C54" s="29" t="s">
        <v>17</v>
      </c>
    </row>
    <row r="55" spans="2:3" ht="18.75" thickBot="1" x14ac:dyDescent="0.3">
      <c r="B55" s="32"/>
      <c r="C55" s="29" t="s">
        <v>17</v>
      </c>
    </row>
    <row r="56" spans="2:3" ht="18.75" thickBot="1" x14ac:dyDescent="0.3">
      <c r="B56" s="32"/>
      <c r="C56" s="29" t="s">
        <v>17</v>
      </c>
    </row>
    <row r="57" spans="2:3" ht="18.75" thickBot="1" x14ac:dyDescent="0.3">
      <c r="B57" s="32"/>
      <c r="C57" s="29" t="s">
        <v>17</v>
      </c>
    </row>
    <row r="58" spans="2:3" ht="18.75" thickBot="1" x14ac:dyDescent="0.3">
      <c r="B58" s="32"/>
      <c r="C58" s="29" t="s">
        <v>17</v>
      </c>
    </row>
    <row r="59" spans="2:3" ht="18.75" thickBot="1" x14ac:dyDescent="0.3">
      <c r="B59" s="32"/>
      <c r="C59" s="29" t="s">
        <v>17</v>
      </c>
    </row>
    <row r="60" spans="2:3" ht="18.75" thickBot="1" x14ac:dyDescent="0.3">
      <c r="B60" s="32"/>
      <c r="C60" s="29" t="s">
        <v>17</v>
      </c>
    </row>
    <row r="61" spans="2:3" ht="18.75" thickBot="1" x14ac:dyDescent="0.3">
      <c r="B61" s="32"/>
      <c r="C61" s="29" t="s">
        <v>17</v>
      </c>
    </row>
    <row r="62" spans="2:3" ht="18.75" thickBot="1" x14ac:dyDescent="0.3">
      <c r="B62" s="32"/>
      <c r="C62" s="29" t="s">
        <v>17</v>
      </c>
    </row>
    <row r="63" spans="2:3" ht="18.75" thickBot="1" x14ac:dyDescent="0.3">
      <c r="B63" s="32"/>
      <c r="C63" s="29" t="s">
        <v>17</v>
      </c>
    </row>
    <row r="64" spans="2:3" ht="18.75" thickBot="1" x14ac:dyDescent="0.3">
      <c r="B64" s="32"/>
      <c r="C64" s="29" t="s">
        <v>17</v>
      </c>
    </row>
    <row r="65" spans="2:3" ht="18.75" thickBot="1" x14ac:dyDescent="0.3">
      <c r="B65" s="32"/>
      <c r="C65" s="29" t="s">
        <v>17</v>
      </c>
    </row>
    <row r="66" spans="2:3" ht="18.75" thickBot="1" x14ac:dyDescent="0.3">
      <c r="B66" s="32"/>
      <c r="C66" s="29" t="s">
        <v>17</v>
      </c>
    </row>
    <row r="67" spans="2:3" ht="18.75" thickBot="1" x14ac:dyDescent="0.3">
      <c r="B67" s="32"/>
      <c r="C67" s="29" t="s">
        <v>17</v>
      </c>
    </row>
    <row r="68" spans="2:3" ht="18.75" thickBot="1" x14ac:dyDescent="0.3">
      <c r="B68" s="33"/>
      <c r="C68" s="30" t="s">
        <v>17</v>
      </c>
    </row>
    <row r="69" spans="2:3" x14ac:dyDescent="0.25">
      <c r="C69" s="21" t="s">
        <v>17</v>
      </c>
    </row>
    <row r="70" spans="2:3" x14ac:dyDescent="0.25">
      <c r="C70" s="21" t="s">
        <v>17</v>
      </c>
    </row>
    <row r="71" spans="2:3" x14ac:dyDescent="0.25">
      <c r="C71" s="21" t="s">
        <v>17</v>
      </c>
    </row>
    <row r="72" spans="2:3" x14ac:dyDescent="0.25">
      <c r="C72" s="21" t="s">
        <v>17</v>
      </c>
    </row>
    <row r="73" spans="2:3" x14ac:dyDescent="0.25">
      <c r="C73" s="21" t="s">
        <v>17</v>
      </c>
    </row>
    <row r="74" spans="2:3" x14ac:dyDescent="0.25">
      <c r="C74" s="21" t="s">
        <v>17</v>
      </c>
    </row>
    <row r="75" spans="2:3" x14ac:dyDescent="0.25">
      <c r="C75" s="21" t="s">
        <v>17</v>
      </c>
    </row>
    <row r="76" spans="2:3" x14ac:dyDescent="0.25">
      <c r="C76" s="21" t="s">
        <v>17</v>
      </c>
    </row>
    <row r="77" spans="2:3" x14ac:dyDescent="0.25">
      <c r="C77" s="21" t="s">
        <v>17</v>
      </c>
    </row>
    <row r="78" spans="2:3" x14ac:dyDescent="0.25">
      <c r="C78" s="21" t="s">
        <v>17</v>
      </c>
    </row>
    <row r="79" spans="2:3" x14ac:dyDescent="0.25">
      <c r="C79" s="21" t="s">
        <v>17</v>
      </c>
    </row>
    <row r="80" spans="2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conditionalFormatting sqref="B31:B48">
    <cfRule type="duplicateValues" dxfId="112" priority="264"/>
  </conditionalFormatting>
  <conditionalFormatting sqref="B31:B68">
    <cfRule type="duplicateValues" dxfId="111" priority="262"/>
  </conditionalFormatting>
  <conditionalFormatting sqref="B26:B30">
    <cfRule type="duplicateValues" dxfId="110" priority="258"/>
  </conditionalFormatting>
  <conditionalFormatting sqref="B23:B25">
    <cfRule type="duplicateValues" dxfId="109" priority="257"/>
  </conditionalFormatting>
  <conditionalFormatting sqref="B17:B19">
    <cfRule type="duplicateValues" dxfId="108" priority="239"/>
  </conditionalFormatting>
  <conditionalFormatting sqref="B17:B19">
    <cfRule type="duplicateValues" dxfId="107" priority="237"/>
    <cfRule type="duplicateValues" dxfId="106" priority="238"/>
  </conditionalFormatting>
  <conditionalFormatting sqref="B20:B22">
    <cfRule type="duplicateValues" dxfId="105" priority="236"/>
  </conditionalFormatting>
  <conditionalFormatting sqref="B20:B22">
    <cfRule type="duplicateValues" dxfId="104" priority="235"/>
  </conditionalFormatting>
  <conditionalFormatting sqref="B20:B22">
    <cfRule type="duplicateValues" dxfId="103" priority="234"/>
  </conditionalFormatting>
  <conditionalFormatting sqref="B20:B22">
    <cfRule type="duplicateValues" dxfId="102" priority="233"/>
  </conditionalFormatting>
  <conditionalFormatting sqref="B20:B22">
    <cfRule type="duplicateValues" dxfId="101" priority="232"/>
  </conditionalFormatting>
  <conditionalFormatting sqref="B20:B22">
    <cfRule type="duplicateValues" dxfId="100" priority="231"/>
  </conditionalFormatting>
  <conditionalFormatting sqref="B20:B22">
    <cfRule type="duplicateValues" dxfId="99" priority="229"/>
    <cfRule type="duplicateValues" dxfId="98" priority="230"/>
  </conditionalFormatting>
  <conditionalFormatting sqref="B20:B22">
    <cfRule type="duplicateValues" dxfId="97" priority="228"/>
  </conditionalFormatting>
  <conditionalFormatting sqref="B20:B22">
    <cfRule type="duplicateValues" dxfId="96" priority="227"/>
  </conditionalFormatting>
  <conditionalFormatting sqref="B20:B22">
    <cfRule type="duplicateValues" dxfId="95" priority="225"/>
    <cfRule type="duplicateValues" dxfId="94" priority="226"/>
  </conditionalFormatting>
  <conditionalFormatting sqref="B17:B19">
    <cfRule type="duplicateValues" dxfId="93" priority="224"/>
  </conditionalFormatting>
  <conditionalFormatting sqref="B17:B19">
    <cfRule type="duplicateValues" dxfId="92" priority="223"/>
  </conditionalFormatting>
  <conditionalFormatting sqref="B17:B19">
    <cfRule type="duplicateValues" dxfId="91" priority="221"/>
    <cfRule type="duplicateValues" dxfId="90" priority="222"/>
  </conditionalFormatting>
  <conditionalFormatting sqref="B17:B19">
    <cfRule type="duplicateValues" dxfId="89" priority="220"/>
  </conditionalFormatting>
  <conditionalFormatting sqref="B17:B22">
    <cfRule type="duplicateValues" dxfId="88" priority="218"/>
    <cfRule type="duplicateValues" dxfId="87" priority="219"/>
  </conditionalFormatting>
  <conditionalFormatting sqref="B17:B19">
    <cfRule type="duplicateValues" dxfId="86" priority="217"/>
  </conditionalFormatting>
  <conditionalFormatting sqref="B11:B16">
    <cfRule type="duplicateValues" dxfId="85" priority="142"/>
  </conditionalFormatting>
  <conditionalFormatting sqref="B11:B16">
    <cfRule type="duplicateValues" dxfId="84" priority="141"/>
  </conditionalFormatting>
  <conditionalFormatting sqref="B11:B16">
    <cfRule type="duplicateValues" dxfId="83" priority="121"/>
    <cfRule type="duplicateValues" dxfId="82" priority="122"/>
    <cfRule type="duplicateValues" dxfId="81" priority="123"/>
    <cfRule type="duplicateValues" dxfId="80" priority="124"/>
    <cfRule type="duplicateValues" dxfId="79" priority="125"/>
    <cfRule type="duplicateValues" dxfId="78" priority="126"/>
    <cfRule type="duplicateValues" dxfId="77" priority="127"/>
  </conditionalFormatting>
  <conditionalFormatting sqref="B11:B16">
    <cfRule type="duplicateValues" dxfId="76" priority="116"/>
    <cfRule type="duplicateValues" dxfId="75" priority="117"/>
    <cfRule type="duplicateValues" dxfId="74" priority="118"/>
    <cfRule type="duplicateValues" dxfId="73" priority="119"/>
    <cfRule type="duplicateValues" dxfId="72" priority="120"/>
  </conditionalFormatting>
  <conditionalFormatting sqref="B11:B16">
    <cfRule type="duplicateValues" dxfId="71" priority="115"/>
  </conditionalFormatting>
  <conditionalFormatting sqref="B6">
    <cfRule type="duplicateValues" dxfId="70" priority="70"/>
  </conditionalFormatting>
  <conditionalFormatting sqref="B7">
    <cfRule type="duplicateValues" dxfId="69" priority="63"/>
    <cfRule type="duplicateValues" dxfId="68" priority="64"/>
    <cfRule type="duplicateValues" dxfId="67" priority="65"/>
    <cfRule type="duplicateValues" dxfId="66" priority="66"/>
    <cfRule type="duplicateValues" dxfId="65" priority="67"/>
    <cfRule type="duplicateValues" dxfId="64" priority="68"/>
    <cfRule type="duplicateValues" dxfId="63" priority="69"/>
  </conditionalFormatting>
  <conditionalFormatting sqref="B7">
    <cfRule type="duplicateValues" dxfId="62" priority="58"/>
    <cfRule type="duplicateValues" dxfId="61" priority="59"/>
    <cfRule type="duplicateValues" dxfId="60" priority="60"/>
    <cfRule type="duplicateValues" dxfId="59" priority="61"/>
    <cfRule type="duplicateValues" dxfId="58" priority="62"/>
  </conditionalFormatting>
  <conditionalFormatting sqref="B7">
    <cfRule type="duplicateValues" dxfId="57" priority="57"/>
  </conditionalFormatting>
  <conditionalFormatting sqref="B7">
    <cfRule type="duplicateValues" dxfId="56" priority="56"/>
  </conditionalFormatting>
  <conditionalFormatting sqref="B7">
    <cfRule type="duplicateValues" dxfId="55" priority="55"/>
  </conditionalFormatting>
  <conditionalFormatting sqref="B7">
    <cfRule type="duplicateValues" dxfId="54" priority="54"/>
  </conditionalFormatting>
  <conditionalFormatting sqref="B8:B10">
    <cfRule type="duplicateValues" dxfId="53" priority="47"/>
    <cfRule type="duplicateValues" dxfId="52" priority="48"/>
    <cfRule type="duplicateValues" dxfId="51" priority="49"/>
    <cfRule type="duplicateValues" dxfId="50" priority="50"/>
    <cfRule type="duplicateValues" dxfId="49" priority="51"/>
    <cfRule type="duplicateValues" dxfId="48" priority="52"/>
    <cfRule type="duplicateValues" dxfId="47" priority="53"/>
  </conditionalFormatting>
  <conditionalFormatting sqref="B8:B10">
    <cfRule type="duplicateValues" dxfId="46" priority="42"/>
    <cfRule type="duplicateValues" dxfId="45" priority="43"/>
    <cfRule type="duplicateValues" dxfId="44" priority="44"/>
    <cfRule type="duplicateValues" dxfId="43" priority="45"/>
    <cfRule type="duplicateValues" dxfId="42" priority="46"/>
  </conditionalFormatting>
  <conditionalFormatting sqref="B8:B10">
    <cfRule type="duplicateValues" dxfId="41" priority="41"/>
  </conditionalFormatting>
  <conditionalFormatting sqref="B6:B10">
    <cfRule type="duplicateValues" dxfId="40" priority="40"/>
  </conditionalFormatting>
  <conditionalFormatting sqref="B6">
    <cfRule type="duplicateValues" dxfId="39" priority="33"/>
    <cfRule type="duplicateValues" dxfId="38" priority="34"/>
    <cfRule type="duplicateValues" dxfId="37" priority="35"/>
    <cfRule type="duplicateValues" dxfId="36" priority="36"/>
    <cfRule type="duplicateValues" dxfId="35" priority="37"/>
    <cfRule type="duplicateValues" dxfId="34" priority="38"/>
    <cfRule type="duplicateValues" dxfId="33" priority="39"/>
  </conditionalFormatting>
  <conditionalFormatting sqref="B6">
    <cfRule type="duplicateValues" dxfId="32" priority="28"/>
    <cfRule type="duplicateValues" dxfId="31" priority="29"/>
    <cfRule type="duplicateValues" dxfId="30" priority="30"/>
    <cfRule type="duplicateValues" dxfId="29" priority="31"/>
    <cfRule type="duplicateValues" dxfId="28" priority="32"/>
  </conditionalFormatting>
  <conditionalFormatting sqref="B6">
    <cfRule type="duplicateValues" dxfId="27" priority="27"/>
  </conditionalFormatting>
  <conditionalFormatting sqref="B2">
    <cfRule type="duplicateValues" dxfId="26" priority="20"/>
    <cfRule type="duplicateValues" dxfId="25" priority="21"/>
    <cfRule type="duplicateValues" dxfId="24" priority="22"/>
    <cfRule type="duplicateValues" dxfId="23" priority="23"/>
    <cfRule type="duplicateValues" dxfId="22" priority="24"/>
    <cfRule type="duplicateValues" dxfId="21" priority="25"/>
    <cfRule type="duplicateValues" dxfId="20" priority="26"/>
  </conditionalFormatting>
  <conditionalFormatting sqref="B2">
    <cfRule type="duplicateValues" dxfId="19" priority="15"/>
    <cfRule type="duplicateValues" dxfId="18" priority="16"/>
    <cfRule type="duplicateValues" dxfId="17" priority="17"/>
    <cfRule type="duplicateValues" dxfId="16" priority="18"/>
    <cfRule type="duplicateValues" dxfId="15" priority="19"/>
  </conditionalFormatting>
  <conditionalFormatting sqref="B2">
    <cfRule type="duplicateValues" dxfId="14" priority="14"/>
  </conditionalFormatting>
  <conditionalFormatting sqref="B3:B5">
    <cfRule type="duplicateValues" dxfId="13" priority="7"/>
    <cfRule type="duplicateValues" dxfId="12" priority="8"/>
    <cfRule type="duplicateValues" dxfId="11" priority="9"/>
    <cfRule type="duplicateValues" dxfId="10" priority="10"/>
    <cfRule type="duplicateValues" dxfId="9" priority="11"/>
    <cfRule type="duplicateValues" dxfId="8" priority="12"/>
    <cfRule type="duplicateValues" dxfId="7" priority="13"/>
  </conditionalFormatting>
  <conditionalFormatting sqref="B3:B5">
    <cfRule type="duplicateValues" dxfId="6" priority="2"/>
    <cfRule type="duplicateValues" dxfId="5" priority="3"/>
    <cfRule type="duplicateValues" dxfId="4" priority="4"/>
    <cfRule type="duplicateValues" dxfId="3" priority="5"/>
    <cfRule type="duplicateValues" dxfId="2" priority="6"/>
  </conditionalFormatting>
  <conditionalFormatting sqref="B3:B5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Dionisio Gonzalez Ceballos</cp:lastModifiedBy>
  <dcterms:created xsi:type="dcterms:W3CDTF">2020-12-19T20:17:28Z</dcterms:created>
  <dcterms:modified xsi:type="dcterms:W3CDTF">2021-06-13T03:37:53Z</dcterms:modified>
</cp:coreProperties>
</file>