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5\"/>
    </mc:Choice>
  </mc:AlternateContent>
  <bookViews>
    <workbookView xWindow="0" yWindow="0" windowWidth="4320" windowHeight="6180" activeTab="1"/>
  </bookViews>
  <sheets>
    <sheet name="Gráfico2" sheetId="2" r:id="rId1"/>
    <sheet name="Efectivo" sheetId="1" r:id="rId2"/>
    <sheet name="Hoja" sheetId="3" r:id="rId3"/>
  </sheets>
  <externalReferences>
    <externalReference r:id="rId4"/>
    <externalReference r:id="rId5"/>
  </externalReferences>
  <definedNames>
    <definedName name="_xlnm._FilterDatabase" localSheetId="1" hidden="1">Efectivo!$A$76:$E$76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C32" i="1"/>
  <c r="A32" i="1"/>
  <c r="C31" i="1"/>
  <c r="A31" i="1"/>
  <c r="C30" i="1"/>
  <c r="A30" i="1"/>
  <c r="C29" i="1"/>
  <c r="A29" i="1"/>
  <c r="C28" i="1"/>
  <c r="A28" i="1"/>
  <c r="C27" i="1"/>
  <c r="A27" i="1"/>
  <c r="B106" i="1"/>
  <c r="B73" i="1"/>
  <c r="C71" i="1"/>
  <c r="A71" i="1"/>
  <c r="C72" i="1"/>
  <c r="A72" i="1"/>
  <c r="C69" i="1"/>
  <c r="A69" i="1"/>
  <c r="C68" i="1"/>
  <c r="A68" i="1"/>
  <c r="C67" i="1"/>
  <c r="A67" i="1"/>
  <c r="C66" i="1"/>
  <c r="C104" i="1"/>
  <c r="A104" i="1"/>
  <c r="C103" i="1"/>
  <c r="A103" i="1"/>
  <c r="C102" i="1"/>
  <c r="A102" i="1"/>
  <c r="C101" i="1"/>
  <c r="A101" i="1"/>
  <c r="C105" i="1"/>
  <c r="A105" i="1"/>
  <c r="C100" i="1"/>
  <c r="A100" i="1"/>
  <c r="C99" i="1"/>
  <c r="A99" i="1"/>
  <c r="C97" i="1"/>
  <c r="A97" i="1"/>
  <c r="C96" i="1"/>
  <c r="A96" i="1"/>
  <c r="C95" i="1"/>
  <c r="A95" i="1"/>
  <c r="C94" i="1"/>
  <c r="A94" i="1"/>
  <c r="C93" i="1"/>
  <c r="A93" i="1"/>
  <c r="C92" i="1"/>
  <c r="A92" i="1"/>
  <c r="C91" i="1"/>
  <c r="A91" i="1"/>
  <c r="C90" i="1"/>
  <c r="A90" i="1"/>
  <c r="C57" i="1"/>
  <c r="A57" i="1"/>
  <c r="C56" i="1"/>
  <c r="A56" i="1"/>
  <c r="C55" i="1"/>
  <c r="A55" i="1"/>
  <c r="C54" i="1"/>
  <c r="A54" i="1"/>
  <c r="C53" i="1"/>
  <c r="A53" i="1"/>
  <c r="A80" i="1" l="1"/>
  <c r="C80" i="1"/>
  <c r="B82" i="1"/>
  <c r="B59" i="1"/>
  <c r="A79" i="1"/>
  <c r="C79" i="1"/>
  <c r="A43" i="1"/>
  <c r="C43" i="1"/>
  <c r="A98" i="1"/>
  <c r="C98" i="1"/>
  <c r="A26" i="1"/>
  <c r="A58" i="1"/>
  <c r="C26" i="1"/>
  <c r="C58" i="1"/>
  <c r="A65" i="1"/>
  <c r="A70" i="1"/>
  <c r="C65" i="1"/>
  <c r="C70" i="1"/>
  <c r="B47" i="1"/>
  <c r="A81" i="1"/>
  <c r="C81" i="1"/>
  <c r="A52" i="1"/>
  <c r="C52" i="1"/>
  <c r="C16" i="1"/>
  <c r="A16" i="1"/>
  <c r="C42" i="1"/>
  <c r="A42" i="1"/>
  <c r="A51" i="1"/>
  <c r="C51" i="1"/>
  <c r="A25" i="1"/>
  <c r="C25" i="1"/>
  <c r="A24" i="1"/>
  <c r="C24" i="1"/>
  <c r="A18" i="1"/>
  <c r="C18" i="1"/>
  <c r="A77" i="1"/>
  <c r="A78" i="1"/>
  <c r="C77" i="1"/>
  <c r="C78" i="1"/>
  <c r="A45" i="1"/>
  <c r="C45" i="1"/>
  <c r="A15" i="1"/>
  <c r="A13" i="1"/>
  <c r="C15" i="1"/>
  <c r="C13" i="1"/>
  <c r="A17" i="1"/>
  <c r="C17" i="1"/>
  <c r="A19" i="1" l="1"/>
  <c r="A23" i="1"/>
  <c r="C19" i="1"/>
  <c r="C23" i="1"/>
  <c r="A64" i="1"/>
  <c r="A12" i="1"/>
  <c r="C12" i="1"/>
  <c r="C64" i="1"/>
  <c r="A63" i="1" l="1"/>
  <c r="A89" i="1"/>
  <c r="C89" i="1"/>
  <c r="A44" i="1"/>
  <c r="C44" i="1"/>
  <c r="C63" i="1"/>
  <c r="A11" i="1"/>
  <c r="C11" i="1"/>
  <c r="A9" i="1"/>
  <c r="C9" i="1"/>
  <c r="A21" i="1"/>
  <c r="C21" i="1"/>
  <c r="C10" i="1" l="1"/>
  <c r="A10" i="1"/>
  <c r="F2" i="3" l="1"/>
  <c r="C20" i="1" l="1"/>
  <c r="A20" i="1"/>
  <c r="C22" i="1" l="1"/>
  <c r="C14" i="1"/>
  <c r="A22" i="1"/>
  <c r="A14" i="1"/>
  <c r="A46" i="1" l="1"/>
  <c r="C46" i="1"/>
  <c r="A85" i="1" l="1"/>
</calcChain>
</file>

<file path=xl/sharedStrings.xml><?xml version="1.0" encoding="utf-8"?>
<sst xmlns="http://schemas.openxmlformats.org/spreadsheetml/2006/main" count="1025" uniqueCount="43">
  <si>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</si>
  <si>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</si>
  <si>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</si>
  <si>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</si>
  <si>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</si>
  <si>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</si>
  <si>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</si>
  <si>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</si>
  <si>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</si>
  <si>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</si>
  <si>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</si>
  <si>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</si>
  <si>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</si>
  <si>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</si>
  <si>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</si>
  <si>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</si>
  <si>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</si>
  <si>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</si>
  <si>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</si>
  <si>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</si>
  <si>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</si>
  <si>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</si>
  <si>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</si>
  <si>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</si>
  <si>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2 Gaveta Fallando + 1 Gaveta Vacias</t>
  </si>
  <si>
    <t>3335918796 </t>
  </si>
  <si>
    <t>3335919230 </t>
  </si>
  <si>
    <t>3335919541 </t>
  </si>
  <si>
    <t>3335919550 </t>
  </si>
  <si>
    <t>2 Gaveta Vacias + 1 Gaveta Fallando</t>
  </si>
  <si>
    <t>GAVETA DE DEPOSITO LLENA</t>
  </si>
  <si>
    <t>3335921050 </t>
  </si>
  <si>
    <t>3335921298 </t>
  </si>
  <si>
    <t>3335921420 </t>
  </si>
  <si>
    <t>3335921425 </t>
  </si>
  <si>
    <t>NORTE</t>
  </si>
  <si>
    <t>ATM Oficina Turey Maimón</t>
  </si>
  <si>
    <t>SUR</t>
  </si>
  <si>
    <t xml:space="preserve">ATM Estacion Eco Cibeles (Las Matas de Farfán) </t>
  </si>
  <si>
    <t xml:space="preserve">ATM UNP El Cercado (San Juan) </t>
  </si>
  <si>
    <t>ATM Oficina Obras Públicas Azua</t>
  </si>
  <si>
    <t>ESTE</t>
  </si>
  <si>
    <t xml:space="preserve">ATM S/M Jumbo (San Pedro)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</si>
</sst>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abSelected="1" topLeftCell="A25" zoomScale="85" zoomScaleNormal="85" workbookViewId="0">
      <selection activeCell="H43" sqref="H43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44362.25</v>
      </c>
      <c r="C4" s="1"/>
      <c r="D4" s="1"/>
      <c r="E4" s="11"/>
    </row>
    <row r="5" spans="1:5" ht="18.75" thickBot="1" x14ac:dyDescent="0.3">
      <c r="A5" s="7" t="s">
        <v>3</v>
      </c>
      <c r="B5" s="9">
        <v>44362.708333333336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3" t="str">
        <f>VLOOKUP(B9,'[1]LISTADO ATM'!$A$2:$C$822,3,0)</f>
        <v>ESTE</v>
      </c>
      <c r="B9" s="37">
        <v>912</v>
      </c>
      <c r="C9" s="25" t="str">
        <f>VLOOKUP(B9,'[1]LISTADO ATM'!$A$2:$B$822,2,0)</f>
        <v xml:space="preserve">ATM Oficina San Pedro II </v>
      </c>
      <c r="D9" s="16" t="s">
        <v>22</v>
      </c>
      <c r="E9" s="27" t="s">
        <v>28</v>
      </c>
    </row>
    <row r="10" spans="1:5" ht="18" x14ac:dyDescent="0.25">
      <c r="A10" s="33" t="str">
        <f>VLOOKUP(B10,'[1]LISTADO ATM'!$A$2:$C$822,3,0)</f>
        <v>DISTRITO NACIONAL</v>
      </c>
      <c r="B10" s="37">
        <v>147</v>
      </c>
      <c r="C10" s="25" t="str">
        <f>VLOOKUP(B10,'[1]LISTADO ATM'!$A$2:$B$822,2,0)</f>
        <v xml:space="preserve">ATM Kiosco Megacentro I </v>
      </c>
      <c r="D10" s="16" t="s">
        <v>22</v>
      </c>
      <c r="E10" s="27">
        <v>3335918210</v>
      </c>
    </row>
    <row r="11" spans="1:5" ht="18" x14ac:dyDescent="0.25">
      <c r="A11" s="33" t="str">
        <f>VLOOKUP(B11,'[1]LISTADO ATM'!$A$2:$C$822,3,0)</f>
        <v>ESTE</v>
      </c>
      <c r="B11" s="37">
        <v>844</v>
      </c>
      <c r="C11" s="25" t="str">
        <f>VLOOKUP(B11,'[1]LISTADO ATM'!$A$2:$B$822,2,0)</f>
        <v xml:space="preserve">ATM San Juan Shopping Center (Bávaro) </v>
      </c>
      <c r="D11" s="16" t="s">
        <v>22</v>
      </c>
      <c r="E11" s="27" t="s">
        <v>27</v>
      </c>
    </row>
    <row r="12" spans="1:5" ht="18" x14ac:dyDescent="0.25">
      <c r="A12" s="33" t="str">
        <f>VLOOKUP(B12,'[1]LISTADO ATM'!$A$2:$C$822,3,0)</f>
        <v>SUR</v>
      </c>
      <c r="B12" s="37">
        <v>616</v>
      </c>
      <c r="C12" s="25" t="str">
        <f>VLOOKUP(B12,'[1]LISTADO ATM'!$A$2:$B$822,2,0)</f>
        <v xml:space="preserve">ATM 5ta. Brigada Barahona </v>
      </c>
      <c r="D12" s="16" t="s">
        <v>22</v>
      </c>
      <c r="E12" s="27">
        <v>3335919877</v>
      </c>
    </row>
    <row r="13" spans="1:5" ht="18" x14ac:dyDescent="0.25">
      <c r="A13" s="22" t="str">
        <f>VLOOKUP(B13,'[1]LISTADO ATM'!$A$2:$C$822,3,0)</f>
        <v>ESTE</v>
      </c>
      <c r="B13" s="22">
        <v>330</v>
      </c>
      <c r="C13" s="25" t="str">
        <f>VLOOKUP(B13,'[1]LISTADO ATM'!$A$2:$B$822,2,0)</f>
        <v xml:space="preserve">ATM Oficina Boulevard (Higuey) </v>
      </c>
      <c r="D13" s="16" t="s">
        <v>22</v>
      </c>
      <c r="E13" s="27">
        <v>3335919937</v>
      </c>
    </row>
    <row r="14" spans="1:5" ht="18" x14ac:dyDescent="0.25">
      <c r="A14" s="22" t="str">
        <f>VLOOKUP(B14,'[1]LISTADO ATM'!$A$2:$C$822,3,0)</f>
        <v>NORTE</v>
      </c>
      <c r="B14" s="22">
        <v>290</v>
      </c>
      <c r="C14" s="25" t="str">
        <f>VLOOKUP(B14,'[1]LISTADO ATM'!$A$2:$B$822,2,0)</f>
        <v xml:space="preserve">ATM Oficina San Francisco de Macorís </v>
      </c>
      <c r="D14" s="16" t="s">
        <v>22</v>
      </c>
      <c r="E14" s="27">
        <v>3335918211</v>
      </c>
    </row>
    <row r="15" spans="1:5" ht="18" x14ac:dyDescent="0.25">
      <c r="A15" s="22" t="str">
        <f>VLOOKUP(B15,'[1]LISTADO ATM'!$A$2:$C$822,3,0)</f>
        <v>ESTE</v>
      </c>
      <c r="B15" s="22">
        <v>366</v>
      </c>
      <c r="C15" s="25" t="str">
        <f>VLOOKUP(B15,'[1]LISTADO ATM'!$A$2:$B$822,2,0)</f>
        <v>ATM Oficina Boulevard (Higuey) II</v>
      </c>
      <c r="D15" s="16" t="s">
        <v>22</v>
      </c>
      <c r="E15" s="27">
        <v>3335919933</v>
      </c>
    </row>
    <row r="16" spans="1:5" ht="18" x14ac:dyDescent="0.25">
      <c r="A16" s="33" t="str">
        <f>VLOOKUP(B16,'[1]LISTADO ATM'!$A$2:$C$822,3,0)</f>
        <v>NORTE</v>
      </c>
      <c r="B16" s="37">
        <v>500</v>
      </c>
      <c r="C16" s="25" t="str">
        <f>VLOOKUP(B16,'[1]LISTADO ATM'!$A$2:$B$822,2,0)</f>
        <v xml:space="preserve">ATM UNP Cutupú </v>
      </c>
      <c r="D16" s="16" t="s">
        <v>22</v>
      </c>
      <c r="E16" s="27">
        <v>3335920810</v>
      </c>
    </row>
    <row r="17" spans="1:5" ht="18" x14ac:dyDescent="0.25">
      <c r="A17" s="33" t="str">
        <f>VLOOKUP(B17,'[1]LISTADO ATM'!$A$2:$C$822,3,0)</f>
        <v>DISTRITO NACIONAL</v>
      </c>
      <c r="B17" s="37">
        <v>416</v>
      </c>
      <c r="C17" s="25" t="str">
        <f>VLOOKUP(B17,'[1]LISTADO ATM'!$A$2:$B$822,2,0)</f>
        <v xml:space="preserve">ATM Autobanco San Martín II </v>
      </c>
      <c r="D17" s="16" t="s">
        <v>22</v>
      </c>
      <c r="E17" s="27">
        <v>3335919943</v>
      </c>
    </row>
    <row r="18" spans="1:5" ht="18" x14ac:dyDescent="0.25">
      <c r="A18" s="22" t="str">
        <f>VLOOKUP(B18,'[1]LISTADO ATM'!$A$2:$C$822,3,0)</f>
        <v>DISTRITO NACIONAL</v>
      </c>
      <c r="B18" s="22">
        <v>958</v>
      </c>
      <c r="C18" s="25" t="str">
        <f>VLOOKUP(B18,'[1]LISTADO ATM'!$A$2:$B$822,2,0)</f>
        <v xml:space="preserve">ATM Olé Aut. San Isidro </v>
      </c>
      <c r="D18" s="16" t="s">
        <v>22</v>
      </c>
      <c r="E18" s="27">
        <v>3335920499</v>
      </c>
    </row>
    <row r="19" spans="1:5" ht="18" x14ac:dyDescent="0.25">
      <c r="A19" s="22" t="str">
        <f>VLOOKUP(B19,'[1]LISTADO ATM'!$A$2:$C$822,3,0)</f>
        <v>DISTRITO NACIONAL</v>
      </c>
      <c r="B19" s="22">
        <v>243</v>
      </c>
      <c r="C19" s="25" t="str">
        <f>VLOOKUP(B19,'[1]LISTADO ATM'!$A$2:$B$822,2,0)</f>
        <v xml:space="preserve">ATM Autoservicio Plaza Central  </v>
      </c>
      <c r="D19" s="16" t="s">
        <v>22</v>
      </c>
      <c r="E19" s="27">
        <v>3335919875</v>
      </c>
    </row>
    <row r="20" spans="1:5" ht="18" x14ac:dyDescent="0.25">
      <c r="A20" s="22" t="str">
        <f>VLOOKUP(B20,'[1]LISTADO ATM'!$A$2:$C$822,3,0)</f>
        <v>ESTE</v>
      </c>
      <c r="B20" s="22">
        <v>429</v>
      </c>
      <c r="C20" s="25" t="str">
        <f>VLOOKUP(B20,'[1]LISTADO ATM'!$A$2:$B$822,2,0)</f>
        <v xml:space="preserve">ATM Oficina Jumbo La Romana </v>
      </c>
      <c r="D20" s="16" t="s">
        <v>22</v>
      </c>
      <c r="E20" s="27">
        <v>3335918215</v>
      </c>
    </row>
    <row r="21" spans="1:5" ht="18" x14ac:dyDescent="0.25">
      <c r="A21" s="22" t="str">
        <f>VLOOKUP(B21,'[1]LISTADO ATM'!$A$2:$C$822,3,0)</f>
        <v>NORTE</v>
      </c>
      <c r="B21" s="22">
        <v>151</v>
      </c>
      <c r="C21" s="25" t="str">
        <f>VLOOKUP(B21,'[1]LISTADO ATM'!$A$2:$B$822,2,0)</f>
        <v xml:space="preserve">ATM Oficina Nagua </v>
      </c>
      <c r="D21" s="16" t="s">
        <v>22</v>
      </c>
      <c r="E21" s="27">
        <v>3335919764</v>
      </c>
    </row>
    <row r="22" spans="1:5" ht="18" x14ac:dyDescent="0.25">
      <c r="A22" s="39" t="str">
        <f>VLOOKUP(B22,'[1]LISTADO ATM'!$A$2:$C$822,3,0)</f>
        <v>DISTRITO NACIONAL</v>
      </c>
      <c r="B22" s="22">
        <v>527</v>
      </c>
      <c r="C22" s="25" t="str">
        <f>VLOOKUP(B22,'[1]LISTADO ATM'!$A$2:$B$822,2,0)</f>
        <v>ATM Oficina Zona Oriental II</v>
      </c>
      <c r="D22" s="16" t="s">
        <v>22</v>
      </c>
      <c r="E22" s="27">
        <v>3335918196</v>
      </c>
    </row>
    <row r="23" spans="1:5" ht="18" x14ac:dyDescent="0.25">
      <c r="A23" s="22" t="str">
        <f>VLOOKUP(B23,'[1]LISTADO ATM'!$A$2:$C$822,3,0)</f>
        <v>DISTRITO NACIONAL</v>
      </c>
      <c r="B23" s="22">
        <v>415</v>
      </c>
      <c r="C23" s="25" t="str">
        <f>VLOOKUP(B23,'[1]LISTADO ATM'!$A$2:$B$822,2,0)</f>
        <v xml:space="preserve">ATM Autobanco San Martín I </v>
      </c>
      <c r="D23" s="16" t="s">
        <v>22</v>
      </c>
      <c r="E23" s="27">
        <v>3335919874</v>
      </c>
    </row>
    <row r="24" spans="1:5" ht="18" x14ac:dyDescent="0.25">
      <c r="A24" s="22" t="str">
        <f>VLOOKUP(B24,'[1]LISTADO ATM'!$A$2:$C$822,3,0)</f>
        <v>DISTRITO NACIONAL</v>
      </c>
      <c r="B24" s="22">
        <v>153</v>
      </c>
      <c r="C24" s="25" t="str">
        <f>VLOOKUP(B24,'[1]LISTADO ATM'!$A$2:$B$822,2,0)</f>
        <v xml:space="preserve">ATM Rehabilitación </v>
      </c>
      <c r="D24" s="16" t="s">
        <v>22</v>
      </c>
      <c r="E24" s="27">
        <v>3335920594</v>
      </c>
    </row>
    <row r="25" spans="1:5" ht="18" x14ac:dyDescent="0.25">
      <c r="A25" s="22" t="str">
        <f>VLOOKUP(B25,'[1]LISTADO ATM'!$A$2:$C$822,3,0)</f>
        <v>SUR</v>
      </c>
      <c r="B25" s="22">
        <v>84</v>
      </c>
      <c r="C25" s="25" t="str">
        <f>VLOOKUP(B25,'[1]LISTADO ATM'!$A$2:$B$822,2,0)</f>
        <v xml:space="preserve">ATM Oficina Multicentro Sirena San Cristóbal </v>
      </c>
      <c r="D25" s="16" t="s">
        <v>22</v>
      </c>
      <c r="E25" s="27">
        <v>3335920601</v>
      </c>
    </row>
    <row r="26" spans="1:5" ht="18" x14ac:dyDescent="0.25">
      <c r="A26" s="22" t="str">
        <f>VLOOKUP(B26,'[1]LISTADO ATM'!$A$2:$C$822,3,0)</f>
        <v>NORTE</v>
      </c>
      <c r="B26" s="22">
        <v>142</v>
      </c>
      <c r="C26" s="25" t="str">
        <f>VLOOKUP(B26,'[1]LISTADO ATM'!$A$2:$B$822,2,0)</f>
        <v xml:space="preserve">ATM Centro de Caja Galerías Bonao </v>
      </c>
      <c r="D26" s="16" t="s">
        <v>22</v>
      </c>
      <c r="E26" s="27">
        <v>3335921070</v>
      </c>
    </row>
    <row r="27" spans="1:5" ht="18" x14ac:dyDescent="0.25">
      <c r="A27" s="22" t="str">
        <f>VLOOKUP(B27,'[1]LISTADO ATM'!$A$2:$C$822,3,0)</f>
        <v>DISTRITO NACIONAL</v>
      </c>
      <c r="B27" s="22">
        <v>194</v>
      </c>
      <c r="C27" s="25" t="str">
        <f>VLOOKUP(B27,'[1]LISTADO ATM'!$A$2:$B$822,2,0)</f>
        <v xml:space="preserve">ATM UNP Pantoja </v>
      </c>
      <c r="D27" s="16" t="s">
        <v>22</v>
      </c>
      <c r="E27" s="27">
        <v>3335919908</v>
      </c>
    </row>
    <row r="28" spans="1:5" ht="18" x14ac:dyDescent="0.25">
      <c r="A28" s="22" t="str">
        <f>VLOOKUP(B28,'[1]LISTADO ATM'!$A$2:$C$822,3,0)</f>
        <v>SUR</v>
      </c>
      <c r="B28" s="22">
        <v>45</v>
      </c>
      <c r="C28" s="25" t="str">
        <f>VLOOKUP(B28,'[1]LISTADO ATM'!$A$2:$B$822,2,0)</f>
        <v xml:space="preserve">ATM Oficina Tamayo </v>
      </c>
      <c r="D28" s="16" t="s">
        <v>22</v>
      </c>
      <c r="E28" s="27">
        <v>3335921065</v>
      </c>
    </row>
    <row r="29" spans="1:5" ht="18" x14ac:dyDescent="0.25">
      <c r="A29" s="33" t="str">
        <f>VLOOKUP(B29,'[1]LISTADO ATM'!$A$2:$C$822,3,0)</f>
        <v>NORTE</v>
      </c>
      <c r="B29" s="37">
        <v>756</v>
      </c>
      <c r="C29" s="25" t="str">
        <f>VLOOKUP(B29,'[1]LISTADO ATM'!$A$2:$B$822,2,0)</f>
        <v xml:space="preserve">ATM UNP Villa La Mata (Cotuí) </v>
      </c>
      <c r="D29" s="16" t="s">
        <v>22</v>
      </c>
      <c r="E29" s="27">
        <v>3335921078</v>
      </c>
    </row>
    <row r="30" spans="1:5" ht="18" x14ac:dyDescent="0.25">
      <c r="A30" s="33" t="str">
        <f>VLOOKUP(B30,'[1]LISTADO ATM'!$A$2:$C$822,3,0)</f>
        <v>SUR</v>
      </c>
      <c r="B30" s="37">
        <v>995</v>
      </c>
      <c r="C30" s="25" t="str">
        <f>VLOOKUP(B30,'[1]LISTADO ATM'!$A$2:$B$822,2,0)</f>
        <v xml:space="preserve">ATM Oficina San Cristobal III (Lobby) </v>
      </c>
      <c r="D30" s="16" t="s">
        <v>22</v>
      </c>
      <c r="E30" s="27">
        <v>3335920588</v>
      </c>
    </row>
    <row r="31" spans="1:5" ht="18" x14ac:dyDescent="0.25">
      <c r="A31" s="22" t="str">
        <f>VLOOKUP(B31,'[1]LISTADO ATM'!$A$2:$C$822,3,0)</f>
        <v>SUR</v>
      </c>
      <c r="B31" s="37">
        <v>750</v>
      </c>
      <c r="C31" s="25" t="str">
        <f>VLOOKUP(B31,'[1]LISTADO ATM'!$A$2:$B$822,2,0)</f>
        <v xml:space="preserve">ATM UNP Duvergé </v>
      </c>
      <c r="D31" s="16" t="s">
        <v>22</v>
      </c>
      <c r="E31" s="27">
        <v>3335920234</v>
      </c>
    </row>
    <row r="32" spans="1:5" ht="18" x14ac:dyDescent="0.25">
      <c r="A32" s="22" t="str">
        <f>VLOOKUP(B32,'[1]LISTADO ATM'!$A$2:$C$822,3,0)</f>
        <v>DISTRITO NACIONAL</v>
      </c>
      <c r="B32" s="37">
        <v>554</v>
      </c>
      <c r="C32" s="25" t="str">
        <f>VLOOKUP(B32,'[1]LISTADO ATM'!$A$2:$B$822,2,0)</f>
        <v xml:space="preserve">ATM Oficina Isabel La Católica I </v>
      </c>
      <c r="D32" s="16" t="s">
        <v>22</v>
      </c>
      <c r="E32" s="27">
        <v>3335919604</v>
      </c>
    </row>
    <row r="33" spans="1:5" ht="18" x14ac:dyDescent="0.25">
      <c r="A33" s="33" t="s">
        <v>35</v>
      </c>
      <c r="B33" s="37">
        <v>333</v>
      </c>
      <c r="C33" s="25" t="s">
        <v>36</v>
      </c>
      <c r="D33" s="16" t="s">
        <v>22</v>
      </c>
      <c r="E33" s="27">
        <v>3335921041</v>
      </c>
    </row>
    <row r="34" spans="1:5" ht="18" x14ac:dyDescent="0.25">
      <c r="A34" s="33" t="s">
        <v>37</v>
      </c>
      <c r="B34" s="37">
        <v>825</v>
      </c>
      <c r="C34" s="25" t="s">
        <v>38</v>
      </c>
      <c r="D34" s="16" t="s">
        <v>22</v>
      </c>
      <c r="E34" s="27">
        <v>3335921029</v>
      </c>
    </row>
    <row r="35" spans="1:5" ht="18" x14ac:dyDescent="0.25">
      <c r="A35" s="22" t="s">
        <v>37</v>
      </c>
      <c r="B35" s="37">
        <v>89</v>
      </c>
      <c r="C35" s="25" t="s">
        <v>39</v>
      </c>
      <c r="D35" s="16" t="s">
        <v>22</v>
      </c>
      <c r="E35" s="27">
        <v>3335919924</v>
      </c>
    </row>
    <row r="36" spans="1:5" ht="18" x14ac:dyDescent="0.25">
      <c r="A36" s="22" t="s">
        <v>37</v>
      </c>
      <c r="B36" s="37">
        <v>342</v>
      </c>
      <c r="C36" s="25" t="s">
        <v>40</v>
      </c>
      <c r="D36" s="16" t="s">
        <v>22</v>
      </c>
      <c r="E36" s="27" t="s">
        <v>31</v>
      </c>
    </row>
    <row r="37" spans="1:5" ht="18" x14ac:dyDescent="0.25">
      <c r="A37" s="22" t="s">
        <v>41</v>
      </c>
      <c r="B37" s="37">
        <v>609</v>
      </c>
      <c r="C37" s="25" t="s">
        <v>42</v>
      </c>
      <c r="D37" s="16" t="s">
        <v>22</v>
      </c>
      <c r="E37" s="27">
        <v>3335919772</v>
      </c>
    </row>
    <row r="38" spans="1:5" ht="18.75" thickBot="1" x14ac:dyDescent="0.3">
      <c r="A38" s="3" t="s">
        <v>11</v>
      </c>
      <c r="B38" s="36">
        <f>COUNT(B9:B37)</f>
        <v>29</v>
      </c>
      <c r="C38" s="53"/>
      <c r="D38" s="54"/>
      <c r="E38" s="55"/>
    </row>
    <row r="39" spans="1:5" x14ac:dyDescent="0.25">
      <c r="B39" s="5"/>
      <c r="E39" s="5"/>
    </row>
    <row r="40" spans="1:5" ht="18" x14ac:dyDescent="0.25">
      <c r="A40" s="50" t="s">
        <v>16</v>
      </c>
      <c r="B40" s="51"/>
      <c r="C40" s="51"/>
      <c r="D40" s="51"/>
      <c r="E40" s="52"/>
    </row>
    <row r="41" spans="1:5" ht="18" x14ac:dyDescent="0.25">
      <c r="A41" s="2" t="s">
        <v>5</v>
      </c>
      <c r="B41" s="2" t="s">
        <v>6</v>
      </c>
      <c r="C41" s="2" t="s">
        <v>7</v>
      </c>
      <c r="D41" s="2" t="s">
        <v>8</v>
      </c>
      <c r="E41" s="2" t="s">
        <v>9</v>
      </c>
    </row>
    <row r="42" spans="1:5" ht="18" x14ac:dyDescent="0.25">
      <c r="A42" s="19" t="str">
        <f>VLOOKUP(B42,'[1]LISTADO ATM'!$A$2:$C$822,3,0)</f>
        <v>SUR</v>
      </c>
      <c r="B42" s="22">
        <v>44</v>
      </c>
      <c r="C42" s="25" t="str">
        <f>VLOOKUP(B42,'[1]LISTADO ATM'!$A$2:$B$822,2,0)</f>
        <v xml:space="preserve">ATM Oficina Pedernales </v>
      </c>
      <c r="D42" s="16" t="s">
        <v>19</v>
      </c>
      <c r="E42" s="22">
        <v>3335920745</v>
      </c>
    </row>
    <row r="43" spans="1:5" ht="18" x14ac:dyDescent="0.25">
      <c r="A43" s="19" t="str">
        <f>VLOOKUP(B43,'[1]LISTADO ATM'!$A$2:$C$822,3,0)</f>
        <v>NORTE</v>
      </c>
      <c r="B43" s="22">
        <v>307</v>
      </c>
      <c r="C43" s="25" t="str">
        <f>VLOOKUP(B43,'[1]LISTADO ATM'!$A$2:$B$822,2,0)</f>
        <v>ATM Oficina Nagua II</v>
      </c>
      <c r="D43" s="16" t="s">
        <v>19</v>
      </c>
      <c r="E43" s="22">
        <v>3335921072</v>
      </c>
    </row>
    <row r="44" spans="1:5" ht="18" x14ac:dyDescent="0.25">
      <c r="A44" s="19" t="str">
        <f>VLOOKUP(B44,'[1]LISTADO ATM'!$A$2:$C$822,3,0)</f>
        <v>DISTRITO NACIONAL</v>
      </c>
      <c r="B44" s="22">
        <v>551</v>
      </c>
      <c r="C44" s="25" t="str">
        <f>VLOOKUP(B44,'[1]LISTADO ATM'!$A$2:$B$822,2,0)</f>
        <v xml:space="preserve">ATM Oficina Padre Castellanos </v>
      </c>
      <c r="D44" s="16" t="s">
        <v>19</v>
      </c>
      <c r="E44" s="22" t="s">
        <v>26</v>
      </c>
    </row>
    <row r="45" spans="1:5" ht="18" x14ac:dyDescent="0.25">
      <c r="A45" s="19" t="str">
        <f>VLOOKUP(B45,'[1]LISTADO ATM'!$A$2:$C$822,3,0)</f>
        <v>NORTE</v>
      </c>
      <c r="B45" s="22">
        <v>92</v>
      </c>
      <c r="C45" s="25" t="str">
        <f>VLOOKUP(B45,'[1]LISTADO ATM'!$A$2:$B$822,2,0)</f>
        <v xml:space="preserve">ATM Oficina Salcedo </v>
      </c>
      <c r="D45" s="16" t="s">
        <v>19</v>
      </c>
      <c r="E45" s="22">
        <v>3335920084</v>
      </c>
    </row>
    <row r="46" spans="1:5" ht="18" x14ac:dyDescent="0.25">
      <c r="A46" s="19" t="str">
        <f>VLOOKUP(B46,'[1]LISTADO ATM'!$A$2:$C$822,3,0)</f>
        <v>NORTE</v>
      </c>
      <c r="B46" s="22">
        <v>538</v>
      </c>
      <c r="C46" s="25" t="str">
        <f>VLOOKUP(B46,'[1]LISTADO ATM'!$A$2:$B$822,2,0)</f>
        <v>ATM  Autoservicio San Fco. Macorís</v>
      </c>
      <c r="D46" s="16" t="s">
        <v>19</v>
      </c>
      <c r="E46" s="22">
        <v>3335918178</v>
      </c>
    </row>
    <row r="47" spans="1:5" ht="18.75" thickBot="1" x14ac:dyDescent="0.3">
      <c r="A47" s="3" t="s">
        <v>11</v>
      </c>
      <c r="B47" s="36">
        <f>COUNT(B42:B46)</f>
        <v>5</v>
      </c>
      <c r="C47" s="53"/>
      <c r="D47" s="54"/>
      <c r="E47" s="55"/>
    </row>
    <row r="48" spans="1:5" ht="15.75" thickBot="1" x14ac:dyDescent="0.3">
      <c r="B48" s="5"/>
      <c r="E48" s="5"/>
    </row>
    <row r="49" spans="1:5" ht="18.75" thickBot="1" x14ac:dyDescent="0.3">
      <c r="A49" s="56" t="s">
        <v>14</v>
      </c>
      <c r="B49" s="57"/>
      <c r="C49" s="57"/>
      <c r="D49" s="57"/>
      <c r="E49" s="58"/>
    </row>
    <row r="50" spans="1:5" ht="18" x14ac:dyDescent="0.25">
      <c r="A50" s="2" t="s">
        <v>5</v>
      </c>
      <c r="B50" s="2" t="s">
        <v>6</v>
      </c>
      <c r="C50" s="2" t="s">
        <v>7</v>
      </c>
      <c r="D50" s="2" t="s">
        <v>8</v>
      </c>
      <c r="E50" s="2" t="s">
        <v>9</v>
      </c>
    </row>
    <row r="51" spans="1:5" ht="18" x14ac:dyDescent="0.25">
      <c r="A51" s="22" t="str">
        <f>VLOOKUP(B51,'[1]LISTADO ATM'!$A$2:$C$822,3,0)</f>
        <v>ESTE</v>
      </c>
      <c r="B51" s="22">
        <v>211</v>
      </c>
      <c r="C51" s="25" t="str">
        <f>VLOOKUP(B51,'[1]LISTADO ATM'!$A$2:$B$822,2,0)</f>
        <v xml:space="preserve">ATM Oficina La Romana I </v>
      </c>
      <c r="D51" s="15" t="s">
        <v>10</v>
      </c>
      <c r="E51" s="27">
        <v>3335920730</v>
      </c>
    </row>
    <row r="52" spans="1:5" ht="18" x14ac:dyDescent="0.25">
      <c r="A52" s="22" t="str">
        <f>VLOOKUP(B52,'[1]LISTADO ATM'!$A$2:$C$822,3,0)</f>
        <v>DISTRITO NACIONAL</v>
      </c>
      <c r="B52" s="22">
        <v>514</v>
      </c>
      <c r="C52" s="25" t="str">
        <f>VLOOKUP(B52,'[1]LISTADO ATM'!$A$2:$B$822,2,0)</f>
        <v>ATM Autoservicio Charles de Gaulle</v>
      </c>
      <c r="D52" s="15" t="s">
        <v>10</v>
      </c>
      <c r="E52" s="27">
        <v>3335920819</v>
      </c>
    </row>
    <row r="53" spans="1:5" ht="18" x14ac:dyDescent="0.25">
      <c r="A53" s="22" t="str">
        <f>VLOOKUP(B53,'[1]LISTADO ATM'!$A$2:$C$822,3,0)</f>
        <v>DISTRITO NACIONAL</v>
      </c>
      <c r="B53" s="22">
        <v>169</v>
      </c>
      <c r="C53" s="25" t="str">
        <f>VLOOKUP(B53,'[1]LISTADO ATM'!$A$2:$B$822,2,0)</f>
        <v xml:space="preserve">ATM Oficina Caonabo </v>
      </c>
      <c r="D53" s="15" t="s">
        <v>10</v>
      </c>
      <c r="E53" s="27">
        <v>3335921069</v>
      </c>
    </row>
    <row r="54" spans="1:5" ht="18" x14ac:dyDescent="0.25">
      <c r="A54" s="22" t="str">
        <f>VLOOKUP(B54,'[1]LISTADO ATM'!$A$2:$C$822,3,0)</f>
        <v>NORTE</v>
      </c>
      <c r="B54" s="22">
        <v>950</v>
      </c>
      <c r="C54" s="25" t="str">
        <f>VLOOKUP(B54,'[1]LISTADO ATM'!$A$2:$B$822,2,0)</f>
        <v xml:space="preserve">ATM Oficina Monterrico </v>
      </c>
      <c r="D54" s="15" t="s">
        <v>10</v>
      </c>
      <c r="E54" s="27">
        <v>3335921104</v>
      </c>
    </row>
    <row r="55" spans="1:5" ht="18" x14ac:dyDescent="0.25">
      <c r="A55" s="22" t="str">
        <f>VLOOKUP(B55,'[1]LISTADO ATM'!$A$2:$C$822,3,0)</f>
        <v>DISTRITO NACIONAL</v>
      </c>
      <c r="B55" s="22">
        <v>434</v>
      </c>
      <c r="C55" s="25" t="str">
        <f>VLOOKUP(B55,'[1]LISTADO ATM'!$A$2:$B$822,2,0)</f>
        <v xml:space="preserve">ATM Generadora Hidroeléctrica Dom. (EGEHID) </v>
      </c>
      <c r="D55" s="15" t="s">
        <v>10</v>
      </c>
      <c r="E55" s="27">
        <v>3335921045</v>
      </c>
    </row>
    <row r="56" spans="1:5" ht="18" x14ac:dyDescent="0.25">
      <c r="A56" s="22" t="str">
        <f>VLOOKUP(B56,'[1]LISTADO ATM'!$A$2:$C$822,3,0)</f>
        <v>DISTRITO NACIONAL</v>
      </c>
      <c r="B56" s="22">
        <v>560</v>
      </c>
      <c r="C56" s="25" t="str">
        <f>VLOOKUP(B56,'[1]LISTADO ATM'!$A$2:$B$822,2,0)</f>
        <v xml:space="preserve">ATM Junta Central Electoral </v>
      </c>
      <c r="D56" s="15" t="s">
        <v>10</v>
      </c>
      <c r="E56" s="27">
        <v>3335921305</v>
      </c>
    </row>
    <row r="57" spans="1:5" ht="18" x14ac:dyDescent="0.25">
      <c r="A57" s="22" t="str">
        <f>VLOOKUP(B57,'[1]LISTADO ATM'!$A$2:$C$822,3,0)</f>
        <v>NORTE</v>
      </c>
      <c r="B57" s="22">
        <v>687</v>
      </c>
      <c r="C57" s="25" t="str">
        <f>VLOOKUP(B57,'[1]LISTADO ATM'!$A$2:$B$822,2,0)</f>
        <v>ATM Oficina Monterrico II</v>
      </c>
      <c r="D57" s="15" t="s">
        <v>10</v>
      </c>
      <c r="E57" s="27">
        <v>3335921390</v>
      </c>
    </row>
    <row r="58" spans="1:5" ht="18" x14ac:dyDescent="0.25">
      <c r="A58" s="22" t="str">
        <f>VLOOKUP(B58,'[1]LISTADO ATM'!$A$2:$C$822,3,0)</f>
        <v>DISTRITO NACIONAL</v>
      </c>
      <c r="B58" s="22">
        <v>717</v>
      </c>
      <c r="C58" s="25" t="str">
        <f>VLOOKUP(B58,'[1]LISTADO ATM'!$A$2:$B$822,2,0)</f>
        <v xml:space="preserve">ATM Oficina Los Alcarrizos </v>
      </c>
      <c r="D58" s="15" t="s">
        <v>10</v>
      </c>
      <c r="E58" s="27">
        <v>3335921429</v>
      </c>
    </row>
    <row r="59" spans="1:5" ht="18.75" thickBot="1" x14ac:dyDescent="0.3">
      <c r="A59" s="26"/>
      <c r="B59" s="36">
        <f>COUNT(B51:B58)</f>
        <v>8</v>
      </c>
      <c r="C59" s="14"/>
      <c r="D59" s="14"/>
      <c r="E59" s="14"/>
    </row>
    <row r="60" spans="1:5" ht="15.75" thickBot="1" x14ac:dyDescent="0.3">
      <c r="B60" s="5"/>
      <c r="E60" s="5"/>
    </row>
    <row r="61" spans="1:5" ht="18.75" thickBot="1" x14ac:dyDescent="0.3">
      <c r="A61" s="56" t="s">
        <v>20</v>
      </c>
      <c r="B61" s="57"/>
      <c r="C61" s="57"/>
      <c r="D61" s="57"/>
      <c r="E61" s="58"/>
    </row>
    <row r="62" spans="1:5" ht="18" x14ac:dyDescent="0.25">
      <c r="A62" s="2" t="s">
        <v>5</v>
      </c>
      <c r="B62" s="2" t="s">
        <v>6</v>
      </c>
      <c r="C62" s="2" t="s">
        <v>7</v>
      </c>
      <c r="D62" s="2" t="s">
        <v>8</v>
      </c>
      <c r="E62" s="2" t="s">
        <v>9</v>
      </c>
    </row>
    <row r="63" spans="1:5" ht="18" x14ac:dyDescent="0.25">
      <c r="A63" s="33" t="e">
        <f>VLOOKUP(B63,'[2]LISTADO ATM'!$A$2:$C$822,3,0)</f>
        <v>#N/A</v>
      </c>
      <c r="B63" s="37">
        <v>175</v>
      </c>
      <c r="C63" s="25" t="str">
        <f>VLOOKUP(B63,'[1]LISTADO ATM'!$A$2:$B$822,2,0)</f>
        <v xml:space="preserve">ATM Dirección de Ingeniería </v>
      </c>
      <c r="D63" s="22" t="s">
        <v>18</v>
      </c>
      <c r="E63" s="27" t="s">
        <v>25</v>
      </c>
    </row>
    <row r="64" spans="1:5" ht="18" x14ac:dyDescent="0.25">
      <c r="A64" s="33" t="str">
        <f>VLOOKUP(B64,'[1]LISTADO ATM'!$A$2:$C$822,3,0)</f>
        <v>SUR</v>
      </c>
      <c r="B64" s="37">
        <v>252</v>
      </c>
      <c r="C64" s="25" t="str">
        <f>VLOOKUP(B64,'[1]LISTADO ATM'!$A$2:$B$822,2,0)</f>
        <v xml:space="preserve">ATM Banco Agrícola (Barahona) </v>
      </c>
      <c r="D64" s="22" t="s">
        <v>18</v>
      </c>
      <c r="E64" s="27">
        <v>3335919822</v>
      </c>
    </row>
    <row r="65" spans="1:5" ht="18" x14ac:dyDescent="0.25">
      <c r="A65" s="33" t="str">
        <f>VLOOKUP(B65,'[1]LISTADO ATM'!$A$2:$C$822,3,0)</f>
        <v>DISTRITO NACIONAL</v>
      </c>
      <c r="B65" s="37">
        <v>970</v>
      </c>
      <c r="C65" s="25" t="str">
        <f>VLOOKUP(B65,'[1]LISTADO ATM'!$A$2:$B$822,2,0)</f>
        <v xml:space="preserve">ATM S/M Olé Haina </v>
      </c>
      <c r="D65" s="22" t="s">
        <v>18</v>
      </c>
      <c r="E65" s="27">
        <v>3335921036</v>
      </c>
    </row>
    <row r="66" spans="1:5" ht="18" x14ac:dyDescent="0.25">
      <c r="A66" s="33"/>
      <c r="B66" s="37">
        <v>302</v>
      </c>
      <c r="C66" s="25" t="str">
        <f>VLOOKUP(B66,'[1]LISTADO ATM'!$A$2:$B$822,2,0)</f>
        <v xml:space="preserve">ATM S/M Aprezio Los Mameyes  </v>
      </c>
      <c r="D66" s="22" t="s">
        <v>18</v>
      </c>
      <c r="E66" s="27">
        <v>3335921129</v>
      </c>
    </row>
    <row r="67" spans="1:5" ht="18" x14ac:dyDescent="0.25">
      <c r="A67" s="33" t="str">
        <f>VLOOKUP(B67,'[1]LISTADO ATM'!$A$2:$C$822,3,0)</f>
        <v>DISTRITO NACIONAL</v>
      </c>
      <c r="B67" s="37">
        <v>577</v>
      </c>
      <c r="C67" s="25" t="str">
        <f>VLOOKUP(B67,'[1]LISTADO ATM'!$A$2:$B$822,2,0)</f>
        <v xml:space="preserve">ATM Olé Ave. Duarte </v>
      </c>
      <c r="D67" s="22" t="s">
        <v>18</v>
      </c>
      <c r="E67" s="27">
        <v>3335921125</v>
      </c>
    </row>
    <row r="68" spans="1:5" ht="18" x14ac:dyDescent="0.25">
      <c r="A68" s="33" t="str">
        <f>VLOOKUP(B68,'[1]LISTADO ATM'!$A$2:$C$822,3,0)</f>
        <v>DISTRITO NACIONAL</v>
      </c>
      <c r="B68" s="37">
        <v>911</v>
      </c>
      <c r="C68" s="25" t="str">
        <f>VLOOKUP(B68,'[1]LISTADO ATM'!$A$2:$B$822,2,0)</f>
        <v xml:space="preserve">ATM Oficina Venezuela II </v>
      </c>
      <c r="D68" s="22" t="s">
        <v>18</v>
      </c>
      <c r="E68" s="27">
        <v>3335920506</v>
      </c>
    </row>
    <row r="69" spans="1:5" ht="18" x14ac:dyDescent="0.25">
      <c r="A69" s="22" t="str">
        <f>VLOOKUP(B69,'[1]LISTADO ATM'!$A$2:$C$822,3,0)</f>
        <v>DISTRITO NACIONAL</v>
      </c>
      <c r="B69" s="22">
        <v>227</v>
      </c>
      <c r="C69" s="25" t="str">
        <f>VLOOKUP(B69,'[1]LISTADO ATM'!$A$2:$B$822,2,0)</f>
        <v xml:space="preserve">ATM S/M Bravo Av. Enriquillo </v>
      </c>
      <c r="D69" s="22" t="s">
        <v>18</v>
      </c>
      <c r="E69" s="27" t="s">
        <v>32</v>
      </c>
    </row>
    <row r="70" spans="1:5" ht="18" x14ac:dyDescent="0.25">
      <c r="A70" s="33" t="str">
        <f>VLOOKUP(B70,'[1]LISTADO ATM'!$A$2:$C$822,3,0)</f>
        <v>NORTE</v>
      </c>
      <c r="B70" s="37">
        <v>774</v>
      </c>
      <c r="C70" s="25" t="str">
        <f>VLOOKUP(B70,'[1]LISTADO ATM'!$A$2:$B$822,2,0)</f>
        <v xml:space="preserve">ATM Oficina Montecristi </v>
      </c>
      <c r="D70" s="22" t="s">
        <v>18</v>
      </c>
      <c r="E70" s="27">
        <v>3335921408</v>
      </c>
    </row>
    <row r="71" spans="1:5" ht="18" x14ac:dyDescent="0.25">
      <c r="A71" s="33" t="str">
        <f>VLOOKUP(B71,'[1]LISTADO ATM'!$A$2:$C$822,3,0)</f>
        <v>DISTRITO NACIONAL</v>
      </c>
      <c r="B71" s="37">
        <v>696</v>
      </c>
      <c r="C71" s="25" t="str">
        <f>VLOOKUP(B71,'[1]LISTADO ATM'!$A$2:$B$822,2,0)</f>
        <v>ATM Olé Jacobo Majluta</v>
      </c>
      <c r="D71" s="22" t="s">
        <v>18</v>
      </c>
      <c r="E71" s="27" t="s">
        <v>33</v>
      </c>
    </row>
    <row r="72" spans="1:5" ht="18" x14ac:dyDescent="0.25">
      <c r="A72" s="33" t="str">
        <f>VLOOKUP(B72,'[1]LISTADO ATM'!$A$2:$C$822,3,0)</f>
        <v>DISTRITO NACIONAL</v>
      </c>
      <c r="B72" s="37">
        <v>971</v>
      </c>
      <c r="C72" s="25" t="str">
        <f>VLOOKUP(B72,'[1]LISTADO ATM'!$A$2:$B$822,2,0)</f>
        <v xml:space="preserve">ATM Club Banreservas I </v>
      </c>
      <c r="D72" s="22" t="s">
        <v>18</v>
      </c>
      <c r="E72" s="27" t="s">
        <v>34</v>
      </c>
    </row>
    <row r="73" spans="1:5" ht="18" x14ac:dyDescent="0.25">
      <c r="A73" s="26" t="s">
        <v>11</v>
      </c>
      <c r="B73" s="38">
        <f>COUNT(B63:B72)</f>
        <v>10</v>
      </c>
      <c r="C73" s="14"/>
      <c r="D73" s="14"/>
      <c r="E73" s="14"/>
    </row>
    <row r="74" spans="1:5" ht="15.75" thickBot="1" x14ac:dyDescent="0.3">
      <c r="B74" s="5"/>
      <c r="E74" s="5"/>
    </row>
    <row r="75" spans="1:5" ht="18" x14ac:dyDescent="0.25">
      <c r="A75" s="59" t="s">
        <v>13</v>
      </c>
      <c r="B75" s="60"/>
      <c r="C75" s="60"/>
      <c r="D75" s="60"/>
      <c r="E75" s="61"/>
    </row>
    <row r="76" spans="1:5" ht="18" x14ac:dyDescent="0.25">
      <c r="A76" s="2" t="s">
        <v>5</v>
      </c>
      <c r="B76" s="2" t="s">
        <v>6</v>
      </c>
      <c r="C76" s="4" t="s">
        <v>7</v>
      </c>
      <c r="D76" s="18" t="s">
        <v>8</v>
      </c>
      <c r="E76" s="18" t="s">
        <v>9</v>
      </c>
    </row>
    <row r="77" spans="1:5" ht="18" x14ac:dyDescent="0.25">
      <c r="A77" s="19" t="str">
        <f>VLOOKUP(B77,'[1]LISTADO ATM'!$A$2:$C$822,3,0)</f>
        <v>DISTRITO NACIONAL</v>
      </c>
      <c r="B77" s="22">
        <v>738</v>
      </c>
      <c r="C77" s="25" t="str">
        <f>VLOOKUP(B77,'[1]LISTADO ATM'!$A$2:$B$822,2,0)</f>
        <v xml:space="preserve">ATM Zona Franca Los Alcarrizos </v>
      </c>
      <c r="D77" s="40" t="s">
        <v>23</v>
      </c>
      <c r="E77" s="22">
        <v>3335920272</v>
      </c>
    </row>
    <row r="78" spans="1:5" ht="18" x14ac:dyDescent="0.25">
      <c r="A78" s="19" t="str">
        <f>VLOOKUP(B78,'[1]LISTADO ATM'!$A$2:$C$822,3,0)</f>
        <v>DISTRITO NACIONAL</v>
      </c>
      <c r="B78" s="22">
        <v>165</v>
      </c>
      <c r="C78" s="25" t="str">
        <f>VLOOKUP(B78,'[1]LISTADO ATM'!$A$2:$B$822,2,0)</f>
        <v>ATM Autoservicio Megacentro</v>
      </c>
      <c r="D78" s="41" t="s">
        <v>30</v>
      </c>
      <c r="E78" s="22">
        <v>3335920279</v>
      </c>
    </row>
    <row r="79" spans="1:5" ht="18" x14ac:dyDescent="0.25">
      <c r="A79" s="19" t="str">
        <f>VLOOKUP(B79,'[1]LISTADO ATM'!$A$2:$C$822,3,0)</f>
        <v>NORTE</v>
      </c>
      <c r="B79" s="22">
        <v>288</v>
      </c>
      <c r="C79" s="25" t="str">
        <f>VLOOKUP(B79,'[1]LISTADO ATM'!$A$2:$B$822,2,0)</f>
        <v xml:space="preserve">ATM Oficina Camino Real II (Puerto Plata) </v>
      </c>
      <c r="D79" s="41" t="s">
        <v>30</v>
      </c>
      <c r="E79" s="22">
        <v>3335921213</v>
      </c>
    </row>
    <row r="80" spans="1:5" ht="18" x14ac:dyDescent="0.25">
      <c r="A80" s="19" t="str">
        <f>VLOOKUP(B80,'[1]LISTADO ATM'!$A$2:$C$822,3,0)</f>
        <v>DISTRITO NACIONAL</v>
      </c>
      <c r="B80" s="22">
        <v>589</v>
      </c>
      <c r="C80" s="25" t="str">
        <f>VLOOKUP(B80,'[1]LISTADO ATM'!$A$2:$B$822,2,0)</f>
        <v xml:space="preserve">ATM S/M Bravo San Vicente de Paul </v>
      </c>
      <c r="D80" s="40" t="s">
        <v>23</v>
      </c>
      <c r="E80" s="22">
        <v>3335921239</v>
      </c>
    </row>
    <row r="81" spans="1:6" ht="18" x14ac:dyDescent="0.25">
      <c r="A81" s="19" t="str">
        <f>VLOOKUP(B81,'[1]LISTADO ATM'!$A$2:$C$822,3,0)</f>
        <v>DISTRITO NACIONAL</v>
      </c>
      <c r="B81" s="22">
        <v>39</v>
      </c>
      <c r="C81" s="25" t="str">
        <f>VLOOKUP(B81,'[1]LISTADO ATM'!$A$2:$B$822,2,0)</f>
        <v xml:space="preserve">ATM Oficina Ovando </v>
      </c>
      <c r="D81" s="40" t="s">
        <v>23</v>
      </c>
      <c r="E81" s="22">
        <v>3335920827</v>
      </c>
    </row>
    <row r="82" spans="1:6" ht="18" x14ac:dyDescent="0.25">
      <c r="A82" s="26" t="s">
        <v>11</v>
      </c>
      <c r="B82" s="38">
        <f>COUNT(B77:B81)</f>
        <v>5</v>
      </c>
      <c r="C82" s="14"/>
      <c r="D82" s="17"/>
      <c r="E82" s="17"/>
    </row>
    <row r="83" spans="1:6" ht="15.75" thickBot="1" x14ac:dyDescent="0.3">
      <c r="B83" s="5"/>
      <c r="E83" s="5"/>
    </row>
    <row r="84" spans="1:6" ht="18.75" thickBot="1" x14ac:dyDescent="0.3">
      <c r="A84" s="62" t="s">
        <v>12</v>
      </c>
      <c r="B84" s="63"/>
      <c r="C84" t="s">
        <v>17</v>
      </c>
      <c r="D84" s="5"/>
      <c r="E84" s="5"/>
    </row>
    <row r="85" spans="1:6" ht="18.75" thickBot="1" x14ac:dyDescent="0.3">
      <c r="A85" s="34">
        <f>+B59+B73+B82</f>
        <v>23</v>
      </c>
      <c r="B85" s="35"/>
    </row>
    <row r="86" spans="1:6" ht="15.75" thickBot="1" x14ac:dyDescent="0.3">
      <c r="B86" s="5"/>
      <c r="E86" s="5"/>
    </row>
    <row r="87" spans="1:6" ht="18.75" thickBot="1" x14ac:dyDescent="0.3">
      <c r="A87" s="56" t="s">
        <v>15</v>
      </c>
      <c r="B87" s="57"/>
      <c r="C87" s="57"/>
      <c r="D87" s="57"/>
      <c r="E87" s="58"/>
    </row>
    <row r="88" spans="1:6" ht="18" x14ac:dyDescent="0.25">
      <c r="A88" s="6" t="s">
        <v>5</v>
      </c>
      <c r="B88" s="6" t="s">
        <v>6</v>
      </c>
      <c r="C88" s="4" t="s">
        <v>7</v>
      </c>
      <c r="D88" s="64" t="s">
        <v>8</v>
      </c>
      <c r="E88" s="65"/>
    </row>
    <row r="89" spans="1:6" ht="18" x14ac:dyDescent="0.25">
      <c r="A89" s="22" t="str">
        <f>VLOOKUP(B89,'[1]LISTADO ATM'!$A$2:$C$822,3,0)</f>
        <v>DISTRITO NACIONAL</v>
      </c>
      <c r="B89" s="22">
        <v>139</v>
      </c>
      <c r="C89" s="22" t="str">
        <f>VLOOKUP(B89,'[1]LISTADO ATM'!$A$2:$B$822,2,0)</f>
        <v xml:space="preserve">ATM Oficina Plaza Lama Zona Oriental I </v>
      </c>
      <c r="D89" s="42" t="s">
        <v>24</v>
      </c>
      <c r="E89" s="43"/>
    </row>
    <row r="90" spans="1:6" ht="18" x14ac:dyDescent="0.25">
      <c r="A90" s="22" t="str">
        <f>VLOOKUP(B90,'[1]LISTADO ATM'!$A$2:$C$822,3,0)</f>
        <v>DISTRITO NACIONAL</v>
      </c>
      <c r="B90" s="22">
        <v>567</v>
      </c>
      <c r="C90" s="22" t="str">
        <f>VLOOKUP(B90,'[1]LISTADO ATM'!$A$2:$B$822,2,0)</f>
        <v xml:space="preserve">ATM Oficina Máximo Gómez </v>
      </c>
      <c r="D90" s="42" t="s">
        <v>24</v>
      </c>
      <c r="E90" s="43"/>
    </row>
    <row r="91" spans="1:6" ht="18" x14ac:dyDescent="0.25">
      <c r="A91" s="22" t="str">
        <f>VLOOKUP(B91,'[1]LISTADO ATM'!$A$2:$C$822,3,0)</f>
        <v>DISTRITO NACIONAL</v>
      </c>
      <c r="B91" s="22">
        <v>957</v>
      </c>
      <c r="C91" s="22" t="str">
        <f>VLOOKUP(B91,'[1]LISTADO ATM'!$A$2:$B$822,2,0)</f>
        <v xml:space="preserve">ATM Oficina Venezuela </v>
      </c>
      <c r="D91" s="42" t="s">
        <v>24</v>
      </c>
      <c r="E91" s="43"/>
    </row>
    <row r="92" spans="1:6" ht="18" x14ac:dyDescent="0.25">
      <c r="A92" s="22" t="str">
        <f>VLOOKUP(B92,'[1]LISTADO ATM'!$A$2:$C$822,3,0)</f>
        <v>DISTRITO NACIONAL</v>
      </c>
      <c r="B92" s="22">
        <v>971</v>
      </c>
      <c r="C92" s="22" t="str">
        <f>VLOOKUP(B92,'[1]LISTADO ATM'!$A$2:$B$822,2,0)</f>
        <v xml:space="preserve">ATM Club Banreservas I </v>
      </c>
      <c r="D92" s="42" t="s">
        <v>24</v>
      </c>
      <c r="E92" s="43"/>
      <c r="F92">
        <v>365</v>
      </c>
    </row>
    <row r="93" spans="1:6" ht="18" x14ac:dyDescent="0.25">
      <c r="A93" s="22" t="str">
        <f>VLOOKUP(B93,'[1]LISTADO ATM'!$A$2:$C$822,3,0)</f>
        <v>SUR</v>
      </c>
      <c r="B93" s="22">
        <v>311</v>
      </c>
      <c r="C93" s="22" t="str">
        <f>VLOOKUP(B93,'[1]LISTADO ATM'!$A$2:$B$822,2,0)</f>
        <v>ATM Plaza Eroski</v>
      </c>
      <c r="D93" s="42" t="s">
        <v>29</v>
      </c>
      <c r="E93" s="43"/>
    </row>
    <row r="94" spans="1:6" ht="18" x14ac:dyDescent="0.25">
      <c r="A94" s="22" t="str">
        <f>VLOOKUP(B94,'[1]LISTADO ATM'!$A$2:$C$822,3,0)</f>
        <v>DISTRITO NACIONAL</v>
      </c>
      <c r="B94" s="22">
        <v>85</v>
      </c>
      <c r="C94" s="22" t="str">
        <f>VLOOKUP(B94,'[1]LISTADO ATM'!$A$2:$B$822,2,0)</f>
        <v xml:space="preserve">ATM Oficina San Isidro (Fuerza Aérea) </v>
      </c>
      <c r="D94" s="42" t="s">
        <v>21</v>
      </c>
      <c r="E94" s="43"/>
    </row>
    <row r="95" spans="1:6" ht="18" x14ac:dyDescent="0.25">
      <c r="A95" s="22" t="str">
        <f>VLOOKUP(B95,'[1]LISTADO ATM'!$A$2:$C$822,3,0)</f>
        <v>NORTE</v>
      </c>
      <c r="B95" s="22">
        <v>282</v>
      </c>
      <c r="C95" s="22" t="str">
        <f>VLOOKUP(B95,'[1]LISTADO ATM'!$A$2:$B$822,2,0)</f>
        <v xml:space="preserve">ATM Autobanco Nibaje </v>
      </c>
      <c r="D95" s="42" t="s">
        <v>29</v>
      </c>
      <c r="E95" s="43"/>
    </row>
    <row r="96" spans="1:6" ht="18" x14ac:dyDescent="0.25">
      <c r="A96" s="22" t="str">
        <f>VLOOKUP(B96,'[1]LISTADO ATM'!$A$2:$C$822,3,0)</f>
        <v>DISTRITO NACIONAL</v>
      </c>
      <c r="B96" s="22">
        <v>231</v>
      </c>
      <c r="C96" s="22" t="str">
        <f>VLOOKUP(B96,'[1]LISTADO ATM'!$A$2:$B$822,2,0)</f>
        <v xml:space="preserve">ATM Oficina Zona Oriental </v>
      </c>
      <c r="D96" s="42" t="s">
        <v>21</v>
      </c>
      <c r="E96" s="43"/>
    </row>
    <row r="97" spans="1:5" ht="18" x14ac:dyDescent="0.25">
      <c r="A97" s="22" t="str">
        <f>VLOOKUP(B97,'[1]LISTADO ATM'!$A$2:$C$822,3,0)</f>
        <v>DISTRITO NACIONAL</v>
      </c>
      <c r="B97" s="22">
        <v>555</v>
      </c>
      <c r="C97" s="22" t="str">
        <f>VLOOKUP(B97,'[1]LISTADO ATM'!$A$2:$B$822,2,0)</f>
        <v xml:space="preserve">ATM Estación Shell Las Praderas </v>
      </c>
      <c r="D97" s="42" t="s">
        <v>21</v>
      </c>
      <c r="E97" s="43"/>
    </row>
    <row r="98" spans="1:5" ht="18" x14ac:dyDescent="0.25">
      <c r="A98" s="22" t="str">
        <f>VLOOKUP(B98,'[1]LISTADO ATM'!$A$2:$C$822,3,0)</f>
        <v>DISTRITO NACIONAL</v>
      </c>
      <c r="B98" s="22">
        <v>507</v>
      </c>
      <c r="C98" s="22" t="str">
        <f>VLOOKUP(B98,'[1]LISTADO ATM'!$A$2:$B$822,2,0)</f>
        <v>ATM Estación Sigma Boca Chica</v>
      </c>
      <c r="D98" s="42" t="s">
        <v>21</v>
      </c>
      <c r="E98" s="43"/>
    </row>
    <row r="99" spans="1:5" ht="18" x14ac:dyDescent="0.25">
      <c r="A99" s="22" t="str">
        <f>VLOOKUP(B99,'[1]LISTADO ATM'!$A$2:$C$822,3,0)</f>
        <v>ESTE</v>
      </c>
      <c r="B99" s="22">
        <v>399</v>
      </c>
      <c r="C99" s="22" t="str">
        <f>VLOOKUP(B99,'[1]LISTADO ATM'!$A$2:$B$822,2,0)</f>
        <v xml:space="preserve">ATM Oficina La Romana II </v>
      </c>
      <c r="D99" s="42" t="s">
        <v>21</v>
      </c>
      <c r="E99" s="43"/>
    </row>
    <row r="100" spans="1:5" ht="18" x14ac:dyDescent="0.25">
      <c r="A100" s="22" t="str">
        <f>VLOOKUP(B100,'[1]LISTADO ATM'!$A$2:$C$822,3,0)</f>
        <v>NORTE</v>
      </c>
      <c r="B100" s="22">
        <v>732</v>
      </c>
      <c r="C100" s="22" t="str">
        <f>VLOOKUP(B100,'[1]LISTADO ATM'!$A$2:$B$822,2,0)</f>
        <v xml:space="preserve">ATM Molino del Valle (Santiago) </v>
      </c>
      <c r="D100" s="42" t="s">
        <v>21</v>
      </c>
      <c r="E100" s="43"/>
    </row>
    <row r="101" spans="1:5" ht="18" x14ac:dyDescent="0.25">
      <c r="A101" s="22" t="str">
        <f>VLOOKUP(B101,'[1]LISTADO ATM'!$A$2:$C$822,3,0)</f>
        <v>NORTE</v>
      </c>
      <c r="B101" s="22">
        <v>728</v>
      </c>
      <c r="C101" s="22" t="str">
        <f>VLOOKUP(B101,'[1]LISTADO ATM'!$A$2:$B$822,2,0)</f>
        <v xml:space="preserve">ATM UNP La Vega Oficina Regional Norcentral </v>
      </c>
      <c r="D101" s="42" t="s">
        <v>21</v>
      </c>
      <c r="E101" s="43"/>
    </row>
    <row r="102" spans="1:5" ht="18" x14ac:dyDescent="0.25">
      <c r="A102" s="22" t="str">
        <f>VLOOKUP(B102,'[1]LISTADO ATM'!$A$2:$C$822,3,0)</f>
        <v>ESTE</v>
      </c>
      <c r="B102" s="22">
        <v>634</v>
      </c>
      <c r="C102" s="22" t="str">
        <f>VLOOKUP(B102,'[1]LISTADO ATM'!$A$2:$B$822,2,0)</f>
        <v xml:space="preserve">ATM Ayuntamiento Los Llanos (SPM) </v>
      </c>
      <c r="D102" s="42" t="s">
        <v>21</v>
      </c>
      <c r="E102" s="43"/>
    </row>
    <row r="103" spans="1:5" ht="18" x14ac:dyDescent="0.25">
      <c r="A103" s="22" t="str">
        <f>VLOOKUP(B103,'[1]LISTADO ATM'!$A$2:$C$822,3,0)</f>
        <v>DISTRITO NACIONAL</v>
      </c>
      <c r="B103" s="22">
        <v>629</v>
      </c>
      <c r="C103" s="22" t="str">
        <f>VLOOKUP(B103,'[1]LISTADO ATM'!$A$2:$B$822,2,0)</f>
        <v xml:space="preserve">ATM Oficina Americana Independencia I </v>
      </c>
      <c r="D103" s="42" t="s">
        <v>21</v>
      </c>
      <c r="E103" s="43"/>
    </row>
    <row r="104" spans="1:5" ht="18" x14ac:dyDescent="0.25">
      <c r="A104" s="22" t="str">
        <f>VLOOKUP(B104,'[1]LISTADO ATM'!$A$2:$C$822,3,0)</f>
        <v>SUR</v>
      </c>
      <c r="B104" s="22">
        <v>984</v>
      </c>
      <c r="C104" s="22" t="str">
        <f>VLOOKUP(B104,'[1]LISTADO ATM'!$A$2:$B$822,2,0)</f>
        <v xml:space="preserve">ATM Oficina Neiba II </v>
      </c>
      <c r="D104" s="42" t="s">
        <v>21</v>
      </c>
      <c r="E104" s="43"/>
    </row>
    <row r="105" spans="1:5" ht="18" x14ac:dyDescent="0.25">
      <c r="A105" s="22" t="str">
        <f>VLOOKUP(B105,'[1]LISTADO ATM'!$A$2:$C$822,3,0)</f>
        <v>NORTE</v>
      </c>
      <c r="B105" s="22">
        <v>965</v>
      </c>
      <c r="C105" s="22" t="str">
        <f>VLOOKUP(B105,'[1]LISTADO ATM'!$A$2:$B$822,2,0)</f>
        <v xml:space="preserve">ATM S/M La Fuente FUN (Santiago) </v>
      </c>
      <c r="D105" s="42" t="s">
        <v>21</v>
      </c>
      <c r="E105" s="43"/>
    </row>
    <row r="106" spans="1:5" ht="18.75" thickBot="1" x14ac:dyDescent="0.3">
      <c r="A106" s="26" t="s">
        <v>11</v>
      </c>
      <c r="B106" s="36">
        <f>COUNT(B89:B105)</f>
        <v>17</v>
      </c>
      <c r="C106" s="23"/>
      <c r="D106" s="23"/>
      <c r="E106" s="24"/>
    </row>
  </sheetData>
  <mergeCells count="29">
    <mergeCell ref="D97:E97"/>
    <mergeCell ref="D99:E99"/>
    <mergeCell ref="D100:E100"/>
    <mergeCell ref="D105:E105"/>
    <mergeCell ref="D101:E101"/>
    <mergeCell ref="D102:E102"/>
    <mergeCell ref="D103:E103"/>
    <mergeCell ref="D104:E104"/>
    <mergeCell ref="D89:E89"/>
    <mergeCell ref="A1:E1"/>
    <mergeCell ref="A2:E2"/>
    <mergeCell ref="A7:E7"/>
    <mergeCell ref="C38:E38"/>
    <mergeCell ref="A40:E40"/>
    <mergeCell ref="C47:E47"/>
    <mergeCell ref="A49:E49"/>
    <mergeCell ref="A61:E61"/>
    <mergeCell ref="A75:E75"/>
    <mergeCell ref="A84:B84"/>
    <mergeCell ref="A87:E87"/>
    <mergeCell ref="D88:E88"/>
    <mergeCell ref="D98:E98"/>
    <mergeCell ref="D90:E90"/>
    <mergeCell ref="D91:E91"/>
    <mergeCell ref="D92:E92"/>
    <mergeCell ref="D93:E93"/>
    <mergeCell ref="D94:E94"/>
    <mergeCell ref="D95:E95"/>
    <mergeCell ref="D96:E96"/>
  </mergeCells>
  <phoneticPr fontId="11" type="noConversion"/>
  <conditionalFormatting sqref="B94:B97">
    <cfRule type="duplicateValues" dxfId="26" priority="19"/>
  </conditionalFormatting>
  <conditionalFormatting sqref="B99:B100 B105">
    <cfRule type="duplicateValues" dxfId="25" priority="18"/>
  </conditionalFormatting>
  <conditionalFormatting sqref="B102:B104">
    <cfRule type="duplicateValues" dxfId="24" priority="17"/>
  </conditionalFormatting>
  <conditionalFormatting sqref="B101">
    <cfRule type="duplicateValues" dxfId="23" priority="16"/>
  </conditionalFormatting>
  <conditionalFormatting sqref="B69">
    <cfRule type="duplicateValues" dxfId="22" priority="14"/>
  </conditionalFormatting>
  <conditionalFormatting sqref="B56:B57">
    <cfRule type="duplicateValues" dxfId="21" priority="720"/>
  </conditionalFormatting>
  <conditionalFormatting sqref="B90:B93">
    <cfRule type="duplicateValues" dxfId="20" priority="728"/>
  </conditionalFormatting>
  <conditionalFormatting sqref="B72">
    <cfRule type="duplicateValues" dxfId="19" priority="12"/>
  </conditionalFormatting>
  <conditionalFormatting sqref="B71">
    <cfRule type="duplicateValues" dxfId="18" priority="11"/>
  </conditionalFormatting>
  <conditionalFormatting sqref="B106:B1048576 B1:B26 B58:B65 B98 B70 B73:B89 B38:B52">
    <cfRule type="duplicateValues" dxfId="17" priority="729"/>
  </conditionalFormatting>
  <conditionalFormatting sqref="B27:B29">
    <cfRule type="duplicateValues" dxfId="16" priority="7"/>
  </conditionalFormatting>
  <conditionalFormatting sqref="B30:B37">
    <cfRule type="duplicateValues" dxfId="15" priority="1"/>
  </conditionalFormatting>
  <conditionalFormatting sqref="B53:B55">
    <cfRule type="duplicateValues" dxfId="14" priority="730"/>
  </conditionalFormatting>
  <conditionalFormatting sqref="B66:B68">
    <cfRule type="duplicateValues" dxfId="13" priority="73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D20" sqref="D20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37"/>
      <c r="C7" s="29" t="s">
        <v>17</v>
      </c>
    </row>
    <row r="8" spans="2:6" ht="18.75" thickBot="1" x14ac:dyDescent="0.3">
      <c r="B8" s="37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31"/>
      <c r="C25" s="29" t="s">
        <v>17</v>
      </c>
    </row>
    <row r="26" spans="2:3" ht="18.75" thickBot="1" x14ac:dyDescent="0.3">
      <c r="B26" s="31"/>
      <c r="C26" s="29" t="s">
        <v>17</v>
      </c>
    </row>
    <row r="27" spans="2:3" ht="18.75" thickBot="1" x14ac:dyDescent="0.3">
      <c r="B27" s="31"/>
      <c r="C27" s="29" t="s">
        <v>17</v>
      </c>
    </row>
    <row r="28" spans="2:3" ht="18.75" thickBot="1" x14ac:dyDescent="0.3">
      <c r="B28" s="31"/>
      <c r="C28" s="29" t="s">
        <v>17</v>
      </c>
    </row>
    <row r="29" spans="2:3" ht="18.75" thickBot="1" x14ac:dyDescent="0.3">
      <c r="B29" s="31"/>
      <c r="C29" s="29" t="s">
        <v>17</v>
      </c>
    </row>
    <row r="30" spans="2:3" ht="18.75" thickBot="1" x14ac:dyDescent="0.3">
      <c r="B30" s="31"/>
      <c r="C30" s="29" t="s">
        <v>17</v>
      </c>
    </row>
    <row r="31" spans="2:3" ht="18.75" thickBot="1" x14ac:dyDescent="0.3">
      <c r="B31" s="31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12" priority="699"/>
  </conditionalFormatting>
  <conditionalFormatting sqref="B31:B68">
    <cfRule type="duplicateValues" dxfId="11" priority="697"/>
  </conditionalFormatting>
  <conditionalFormatting sqref="B26:B30">
    <cfRule type="duplicateValues" dxfId="10" priority="693"/>
  </conditionalFormatting>
  <conditionalFormatting sqref="B25">
    <cfRule type="duplicateValues" dxfId="9" priority="692"/>
  </conditionalFormatting>
  <conditionalFormatting sqref="B9:B10">
    <cfRule type="duplicateValues" dxfId="8" priority="10"/>
  </conditionalFormatting>
  <conditionalFormatting sqref="B9:B10">
    <cfRule type="duplicateValues" dxfId="7" priority="9"/>
  </conditionalFormatting>
  <conditionalFormatting sqref="B9:B24">
    <cfRule type="duplicateValues" dxfId="6" priority="8"/>
  </conditionalFormatting>
  <conditionalFormatting sqref="B2:B4">
    <cfRule type="duplicateValues" dxfId="5" priority="6"/>
  </conditionalFormatting>
  <conditionalFormatting sqref="B5:B6">
    <cfRule type="duplicateValues" dxfId="4" priority="5"/>
  </conditionalFormatting>
  <conditionalFormatting sqref="B5:B6">
    <cfRule type="duplicateValues" dxfId="3" priority="4"/>
  </conditionalFormatting>
  <conditionalFormatting sqref="B7:B8">
    <cfRule type="duplicateValues" dxfId="2" priority="2"/>
    <cfRule type="duplicateValues" dxfId="1" priority="3"/>
  </conditionalFormatting>
  <conditionalFormatting sqref="B2:B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2021-06-15T21:09:59Z</dcterms:modified>
</cp:coreProperties>
</file>