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8\"/>
    </mc:Choice>
  </mc:AlternateContent>
  <bookViews>
    <workbookView xWindow="0" yWindow="0" windowWidth="2040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Efectivo!$A$66:$E$66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1" l="1"/>
  <c r="B70" i="1"/>
  <c r="B63" i="1"/>
  <c r="B56" i="1"/>
  <c r="B35" i="1"/>
  <c r="B43" i="1"/>
  <c r="A61" i="1"/>
  <c r="A52" i="1"/>
  <c r="A53" i="1"/>
  <c r="A54" i="1"/>
  <c r="C61" i="1"/>
  <c r="C52" i="1"/>
  <c r="C53" i="1"/>
  <c r="C54" i="1"/>
  <c r="A82" i="1" l="1"/>
  <c r="C82" i="1"/>
  <c r="A83" i="1"/>
  <c r="C83" i="1"/>
  <c r="A84" i="1"/>
  <c r="C84" i="1"/>
  <c r="A79" i="1"/>
  <c r="C79" i="1"/>
  <c r="A80" i="1"/>
  <c r="C80" i="1"/>
  <c r="A81" i="1"/>
  <c r="C81" i="1"/>
  <c r="A28" i="1"/>
  <c r="C28" i="1"/>
  <c r="A29" i="1"/>
  <c r="C29" i="1"/>
  <c r="A30" i="1"/>
  <c r="C30" i="1"/>
  <c r="A31" i="1"/>
  <c r="C31" i="1"/>
  <c r="A32" i="1"/>
  <c r="C32" i="1"/>
  <c r="A33" i="1"/>
  <c r="C33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C16" i="1"/>
  <c r="A50" i="1"/>
  <c r="C50" i="1"/>
  <c r="A51" i="1"/>
  <c r="C51" i="1"/>
  <c r="A55" i="1"/>
  <c r="C55" i="1"/>
  <c r="A69" i="1" l="1"/>
  <c r="C69" i="1"/>
  <c r="C68" i="1"/>
  <c r="A68" i="1"/>
  <c r="A62" i="1"/>
  <c r="C62" i="1"/>
  <c r="A49" i="1"/>
  <c r="C49" i="1"/>
  <c r="C48" i="1"/>
  <c r="A48" i="1"/>
  <c r="A40" i="1"/>
  <c r="C40" i="1"/>
  <c r="A41" i="1"/>
  <c r="C41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A17" i="1"/>
  <c r="C17" i="1"/>
  <c r="A18" i="1"/>
  <c r="C18" i="1"/>
  <c r="A19" i="1"/>
  <c r="C19" i="1"/>
  <c r="A20" i="1"/>
  <c r="C20" i="1"/>
  <c r="C78" i="1" l="1"/>
  <c r="A78" i="1"/>
  <c r="C42" i="1"/>
  <c r="A42" i="1"/>
  <c r="C60" i="1"/>
  <c r="A60" i="1" l="1"/>
  <c r="F2" i="3" l="1"/>
  <c r="C77" i="1"/>
  <c r="A77" i="1"/>
  <c r="C9" i="1"/>
  <c r="A9" i="1"/>
  <c r="A47" i="1" l="1"/>
  <c r="C47" i="1"/>
  <c r="A39" i="1"/>
  <c r="C39" i="1"/>
  <c r="C34" i="1" l="1"/>
  <c r="A34" i="1"/>
  <c r="C67" i="1" l="1"/>
  <c r="A67" i="1"/>
  <c r="A73" i="1" l="1"/>
</calcChain>
</file>

<file path=xl/sharedStrings.xml><?xml version="1.0" encoding="utf-8"?>
<sst xmlns="http://schemas.openxmlformats.org/spreadsheetml/2006/main" count="1005" uniqueCount="45">
  <si>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</si>
  <si>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</si>
  <si>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</si>
  <si>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</si>
  <si>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</si>
  <si>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</si>
  <si>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</si>
  <si>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</si>
  <si>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</si>
  <si>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</si>
  <si>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</si>
  <si>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</si>
  <si>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</si>
  <si>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</si>
  <si>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</si>
  <si>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</si>
  <si>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</si>
  <si>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</si>
  <si>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</si>
  <si>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</si>
  <si>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</si>
  <si>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</si>
  <si>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</si>
  <si>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</si>
  <si>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3335924365 </t>
  </si>
  <si>
    <t>3335924369 </t>
  </si>
  <si>
    <t>3335924500 </t>
  </si>
  <si>
    <t>3335924513 </t>
  </si>
  <si>
    <t>3335924526 </t>
  </si>
  <si>
    <t>3335924541 </t>
  </si>
  <si>
    <t>3335924647 </t>
  </si>
  <si>
    <t>3335924658 </t>
  </si>
  <si>
    <t>3335924664 </t>
  </si>
  <si>
    <t>3335924672 </t>
  </si>
  <si>
    <t>3335924678 </t>
  </si>
  <si>
    <t>3335924676 </t>
  </si>
  <si>
    <t>Abastecido</t>
  </si>
  <si>
    <t>3335924924 </t>
  </si>
  <si>
    <t>3335924926 </t>
  </si>
  <si>
    <t>3335924929 </t>
  </si>
  <si>
    <t>3335924931 </t>
  </si>
  <si>
    <t>3335924984 </t>
  </si>
  <si>
    <t>3335925103 </t>
  </si>
  <si>
    <t>2  Fallando + 1 Vacia</t>
  </si>
  <si>
    <t>3335925349 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</si>
</sst>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zoomScale="85" zoomScaleNormal="85" workbookViewId="0">
      <selection activeCell="D73" sqref="D73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44365.25</v>
      </c>
      <c r="C4" s="1"/>
      <c r="D4" s="1"/>
      <c r="E4" s="11"/>
    </row>
    <row r="5" spans="1:5" ht="18.75" thickBot="1" x14ac:dyDescent="0.3">
      <c r="A5" s="7" t="s">
        <v>3</v>
      </c>
      <c r="B5" s="9">
        <v>44365.708333333336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str">
        <f>VLOOKUP(B9,'[1]LISTADO ATM'!$A$2:$C$822,3,0)</f>
        <v>NORTE</v>
      </c>
      <c r="B9" s="22">
        <v>969</v>
      </c>
      <c r="C9" s="25" t="str">
        <f>VLOOKUP(B9,'[1]LISTADO ATM'!$A$2:$B$822,2,0)</f>
        <v xml:space="preserve">ATM Oficina El Sol I (Santiago) </v>
      </c>
      <c r="D9" s="16" t="s">
        <v>36</v>
      </c>
      <c r="E9" s="22">
        <v>3335924339</v>
      </c>
    </row>
    <row r="10" spans="1:5" ht="18" x14ac:dyDescent="0.25">
      <c r="A10" s="22" t="str">
        <f>VLOOKUP(B10,'[1]LISTADO ATM'!$A$2:$C$822,3,0)</f>
        <v>ESTE</v>
      </c>
      <c r="B10" s="22">
        <v>912</v>
      </c>
      <c r="C10" s="25" t="str">
        <f>VLOOKUP(B10,'[1]LISTADO ATM'!$A$2:$B$822,2,0)</f>
        <v xml:space="preserve">ATM Oficina San Pedro II </v>
      </c>
      <c r="D10" s="16" t="s">
        <v>36</v>
      </c>
      <c r="E10" s="27">
        <v>3335924335</v>
      </c>
    </row>
    <row r="11" spans="1:5" ht="18" x14ac:dyDescent="0.25">
      <c r="A11" s="22" t="str">
        <f>VLOOKUP(B11,'[1]LISTADO ATM'!$A$2:$C$822,3,0)</f>
        <v>NORTE</v>
      </c>
      <c r="B11" s="22">
        <v>181</v>
      </c>
      <c r="C11" s="25" t="str">
        <f>VLOOKUP(B11,'[1]LISTADO ATM'!$A$2:$B$822,2,0)</f>
        <v xml:space="preserve">ATM Oficina Sabaneta </v>
      </c>
      <c r="D11" s="16" t="s">
        <v>36</v>
      </c>
      <c r="E11" s="27" t="s">
        <v>26</v>
      </c>
    </row>
    <row r="12" spans="1:5" ht="18" x14ac:dyDescent="0.25">
      <c r="A12" s="22" t="str">
        <f>VLOOKUP(B12,'[1]LISTADO ATM'!$A$2:$C$822,3,0)</f>
        <v>DISTRITO NACIONAL</v>
      </c>
      <c r="B12" s="22">
        <v>327</v>
      </c>
      <c r="C12" s="25" t="str">
        <f>VLOOKUP(B12,'[1]LISTADO ATM'!$A$2:$B$822,2,0)</f>
        <v xml:space="preserve">ATM UNP CCN (Nacional 27 de Febrero) </v>
      </c>
      <c r="D12" s="16" t="s">
        <v>36</v>
      </c>
      <c r="E12" s="27">
        <v>3335923368</v>
      </c>
    </row>
    <row r="13" spans="1:5" ht="18" x14ac:dyDescent="0.25">
      <c r="A13" s="22" t="str">
        <f>VLOOKUP(B13,'[1]LISTADO ATM'!$A$2:$C$822,3,0)</f>
        <v>ESTE</v>
      </c>
      <c r="B13" s="22">
        <v>111</v>
      </c>
      <c r="C13" s="25" t="str">
        <f>VLOOKUP(B13,'[1]LISTADO ATM'!$A$2:$B$822,2,0)</f>
        <v xml:space="preserve">ATM Oficina San Pedro </v>
      </c>
      <c r="D13" s="16" t="s">
        <v>36</v>
      </c>
      <c r="E13" s="22" t="s">
        <v>27</v>
      </c>
    </row>
    <row r="14" spans="1:5" ht="18" x14ac:dyDescent="0.25">
      <c r="A14" s="22" t="str">
        <f>VLOOKUP(B14,'[1]LISTADO ATM'!$A$2:$C$822,3,0)</f>
        <v>NORTE</v>
      </c>
      <c r="B14" s="22">
        <v>93</v>
      </c>
      <c r="C14" s="25" t="str">
        <f>VLOOKUP(B14,'[1]LISTADO ATM'!$A$2:$B$822,2,0)</f>
        <v xml:space="preserve">ATM Oficina Cotuí </v>
      </c>
      <c r="D14" s="16" t="s">
        <v>36</v>
      </c>
      <c r="E14" s="22" t="s">
        <v>33</v>
      </c>
    </row>
    <row r="15" spans="1:5" ht="18" x14ac:dyDescent="0.25">
      <c r="A15" s="22" t="str">
        <f>VLOOKUP(B15,'[1]LISTADO ATM'!$A$2:$C$822,3,0)</f>
        <v>DISTRITO NACIONAL</v>
      </c>
      <c r="B15" s="22">
        <v>446</v>
      </c>
      <c r="C15" s="25" t="str">
        <f>VLOOKUP(B15,'[1]LISTADO ATM'!$A$2:$B$822,2,0)</f>
        <v>ATM Hipodromo V Centenario</v>
      </c>
      <c r="D15" s="16" t="s">
        <v>36</v>
      </c>
      <c r="E15" s="22">
        <v>3335924338</v>
      </c>
    </row>
    <row r="16" spans="1:5" ht="18" x14ac:dyDescent="0.25">
      <c r="A16" s="22" t="str">
        <f>VLOOKUP(B16,'[1]LISTADO ATM'!$A$2:$C$822,3,0)</f>
        <v>DISTRITO NACIONAL</v>
      </c>
      <c r="B16" s="22">
        <v>365</v>
      </c>
      <c r="C16" s="25" t="str">
        <f>VLOOKUP(B16,'[1]LISTADO ATM'!$A$2:$B$822,2,0)</f>
        <v>ATM Centro Medico de Diabetes, Obesidad y Endocrinología (CEMDOE)</v>
      </c>
      <c r="D16" s="16" t="s">
        <v>36</v>
      </c>
      <c r="E16" s="22">
        <v>3335924264</v>
      </c>
    </row>
    <row r="17" spans="1:5" ht="18" x14ac:dyDescent="0.25">
      <c r="A17" s="22" t="str">
        <f>VLOOKUP(B17,'[1]LISTADO ATM'!$A$2:$C$822,3,0)</f>
        <v>NORTE</v>
      </c>
      <c r="B17" s="22">
        <v>196</v>
      </c>
      <c r="C17" s="25" t="str">
        <f>VLOOKUP(B17,'[1]LISTADO ATM'!$A$2:$B$822,2,0)</f>
        <v xml:space="preserve">ATM Estación Texaco Cangrejo Farmacia (Sosúa) </v>
      </c>
      <c r="D17" s="16" t="s">
        <v>36</v>
      </c>
      <c r="E17" s="22">
        <v>3335924037</v>
      </c>
    </row>
    <row r="18" spans="1:5" ht="18" x14ac:dyDescent="0.25">
      <c r="A18" s="22" t="str">
        <f>VLOOKUP(B18,'[1]LISTADO ATM'!$A$2:$C$822,3,0)</f>
        <v>SUR</v>
      </c>
      <c r="B18" s="22">
        <v>311</v>
      </c>
      <c r="C18" s="25" t="str">
        <f>VLOOKUP(B18,'[1]LISTADO ATM'!$A$2:$B$822,2,0)</f>
        <v>ATM Plaza Eroski</v>
      </c>
      <c r="D18" s="16" t="s">
        <v>36</v>
      </c>
      <c r="E18" s="22">
        <v>3335922824</v>
      </c>
    </row>
    <row r="19" spans="1:5" ht="18" x14ac:dyDescent="0.25">
      <c r="A19" s="22" t="str">
        <f>VLOOKUP(B19,'[1]LISTADO ATM'!$A$2:$C$822,3,0)</f>
        <v>DISTRITO NACIONAL</v>
      </c>
      <c r="B19" s="22">
        <v>461</v>
      </c>
      <c r="C19" s="25" t="str">
        <f>VLOOKUP(B19,'[1]LISTADO ATM'!$A$2:$B$822,2,0)</f>
        <v xml:space="preserve">ATM Autobanco Sarasota I </v>
      </c>
      <c r="D19" s="16" t="s">
        <v>36</v>
      </c>
      <c r="E19" s="27" t="s">
        <v>30</v>
      </c>
    </row>
    <row r="20" spans="1:5" ht="18" x14ac:dyDescent="0.25">
      <c r="A20" s="22" t="str">
        <f>VLOOKUP(B20,'[1]LISTADO ATM'!$A$2:$C$822,3,0)</f>
        <v>DISTRITO NACIONAL</v>
      </c>
      <c r="B20" s="22">
        <v>706</v>
      </c>
      <c r="C20" s="25" t="str">
        <f>VLOOKUP(B20,'[1]LISTADO ATM'!$A$2:$B$822,2,0)</f>
        <v xml:space="preserve">ATM S/M Pristine </v>
      </c>
      <c r="D20" s="16" t="s">
        <v>36</v>
      </c>
      <c r="E20" s="27" t="s">
        <v>39</v>
      </c>
    </row>
    <row r="21" spans="1:5" ht="18" x14ac:dyDescent="0.25">
      <c r="A21" s="22" t="str">
        <f>VLOOKUP(B21,'[1]LISTADO ATM'!$A$2:$C$822,3,0)</f>
        <v>ESTE</v>
      </c>
      <c r="B21" s="22">
        <v>673</v>
      </c>
      <c r="C21" s="25" t="str">
        <f>VLOOKUP(B21,'[1]LISTADO ATM'!$A$2:$B$822,2,0)</f>
        <v>ATM Clínica Dr. Cruz Jiminián</v>
      </c>
      <c r="D21" s="16" t="s">
        <v>36</v>
      </c>
      <c r="E21" s="27" t="s">
        <v>38</v>
      </c>
    </row>
    <row r="22" spans="1:5" ht="18" x14ac:dyDescent="0.25">
      <c r="A22" s="22" t="str">
        <f>VLOOKUP(B22,'[1]LISTADO ATM'!$A$2:$C$822,3,0)</f>
        <v>NORTE</v>
      </c>
      <c r="B22" s="22">
        <v>633</v>
      </c>
      <c r="C22" s="25" t="str">
        <f>VLOOKUP(B22,'[1]LISTADO ATM'!$A$2:$B$822,2,0)</f>
        <v xml:space="preserve">ATM Autobanco Las Colinas </v>
      </c>
      <c r="D22" s="16" t="s">
        <v>36</v>
      </c>
      <c r="E22" s="27">
        <v>3335924289</v>
      </c>
    </row>
    <row r="23" spans="1:5" ht="18" x14ac:dyDescent="0.25">
      <c r="A23" s="22" t="str">
        <f>VLOOKUP(B23,'[1]LISTADO ATM'!$A$2:$C$822,3,0)</f>
        <v>DISTRITO NACIONAL</v>
      </c>
      <c r="B23" s="22">
        <v>904</v>
      </c>
      <c r="C23" s="25" t="str">
        <f>VLOOKUP(B23,'[1]LISTADO ATM'!$A$2:$B$822,2,0)</f>
        <v xml:space="preserve">ATM Oficina Multicentro La Sirena Churchill </v>
      </c>
      <c r="D23" s="16" t="s">
        <v>36</v>
      </c>
      <c r="E23" s="22">
        <v>3335923961</v>
      </c>
    </row>
    <row r="24" spans="1:5" ht="18" x14ac:dyDescent="0.25">
      <c r="A24" s="22" t="str">
        <f>VLOOKUP(B24,'[1]LISTADO ATM'!$A$2:$C$822,3,0)</f>
        <v>DISTRITO NACIONAL</v>
      </c>
      <c r="B24" s="22">
        <v>908</v>
      </c>
      <c r="C24" s="25" t="str">
        <f>VLOOKUP(B24,'[1]LISTADO ATM'!$A$2:$B$822,2,0)</f>
        <v xml:space="preserve">ATM Oficina Plaza Botánika </v>
      </c>
      <c r="D24" s="16" t="s">
        <v>36</v>
      </c>
      <c r="E24" s="27" t="s">
        <v>37</v>
      </c>
    </row>
    <row r="25" spans="1:5" ht="18" x14ac:dyDescent="0.25">
      <c r="A25" s="22" t="str">
        <f>VLOOKUP(B25,'[1]LISTADO ATM'!$A$2:$C$822,3,0)</f>
        <v>NORTE</v>
      </c>
      <c r="B25" s="22">
        <v>40</v>
      </c>
      <c r="C25" s="25" t="str">
        <f>VLOOKUP(B25,'[1]LISTADO ATM'!$A$2:$B$822,2,0)</f>
        <v xml:space="preserve">ATM Oficina El Puñal </v>
      </c>
      <c r="D25" s="16" t="s">
        <v>36</v>
      </c>
      <c r="E25" s="27">
        <v>3335924327</v>
      </c>
    </row>
    <row r="26" spans="1:5" ht="18" x14ac:dyDescent="0.25">
      <c r="A26" s="22" t="str">
        <f>VLOOKUP(B26,'[1]LISTADO ATM'!$A$2:$C$822,3,0)</f>
        <v>DISTRITO NACIONAL</v>
      </c>
      <c r="B26" s="22">
        <v>816</v>
      </c>
      <c r="C26" s="25" t="str">
        <f>VLOOKUP(B26,'[1]LISTADO ATM'!$A$2:$B$822,2,0)</f>
        <v xml:space="preserve">ATM Oficina Pedro Brand </v>
      </c>
      <c r="D26" s="16" t="s">
        <v>36</v>
      </c>
      <c r="E26" s="27" t="s">
        <v>35</v>
      </c>
    </row>
    <row r="27" spans="1:5" ht="18" x14ac:dyDescent="0.25">
      <c r="A27" s="22" t="str">
        <f>VLOOKUP(B27,'[1]LISTADO ATM'!$A$2:$C$822,3,0)</f>
        <v>DISTRITO NACIONAL</v>
      </c>
      <c r="B27" s="22">
        <v>194</v>
      </c>
      <c r="C27" s="25" t="str">
        <f>VLOOKUP(B27,'[1]LISTADO ATM'!$A$2:$B$822,2,0)</f>
        <v xml:space="preserve">ATM UNP Pantoja </v>
      </c>
      <c r="D27" s="16" t="s">
        <v>36</v>
      </c>
      <c r="E27" s="27" t="s">
        <v>32</v>
      </c>
    </row>
    <row r="28" spans="1:5" ht="18" x14ac:dyDescent="0.25">
      <c r="A28" s="22" t="str">
        <f>VLOOKUP(B28,'[1]LISTADO ATM'!$A$2:$C$822,3,0)</f>
        <v>NORTE</v>
      </c>
      <c r="B28" s="22">
        <v>837</v>
      </c>
      <c r="C28" s="25" t="str">
        <f>VLOOKUP(B28,'[1]LISTADO ATM'!$A$2:$B$822,2,0)</f>
        <v>ATM Estación Next Canabacoa</v>
      </c>
      <c r="D28" s="16" t="s">
        <v>36</v>
      </c>
      <c r="E28" s="27" t="s">
        <v>25</v>
      </c>
    </row>
    <row r="29" spans="1:5" ht="18" x14ac:dyDescent="0.25">
      <c r="A29" s="22" t="str">
        <f>VLOOKUP(B29,'[1]LISTADO ATM'!$A$2:$C$822,3,0)</f>
        <v>ESTE</v>
      </c>
      <c r="B29" s="22">
        <v>844</v>
      </c>
      <c r="C29" s="25" t="str">
        <f>VLOOKUP(B29,'[1]LISTADO ATM'!$A$2:$B$822,2,0)</f>
        <v xml:space="preserve">ATM San Juan Shopping Center (Bávaro) </v>
      </c>
      <c r="D29" s="16" t="s">
        <v>36</v>
      </c>
      <c r="E29" s="22" t="s">
        <v>29</v>
      </c>
    </row>
    <row r="30" spans="1:5" ht="18" x14ac:dyDescent="0.25">
      <c r="A30" s="22" t="str">
        <f>VLOOKUP(B30,'[1]LISTADO ATM'!$A$2:$C$822,3,0)</f>
        <v>DISTRITO NACIONAL</v>
      </c>
      <c r="B30" s="22">
        <v>486</v>
      </c>
      <c r="C30" s="25" t="str">
        <f>VLOOKUP(B30,'[1]LISTADO ATM'!$A$2:$B$822,2,0)</f>
        <v xml:space="preserve">ATM Olé La Caleta </v>
      </c>
      <c r="D30" s="16" t="s">
        <v>36</v>
      </c>
      <c r="E30" s="27" t="s">
        <v>28</v>
      </c>
    </row>
    <row r="31" spans="1:5" ht="18" x14ac:dyDescent="0.25">
      <c r="A31" s="22" t="str">
        <f>VLOOKUP(B31,'[1]LISTADO ATM'!$A$2:$C$822,3,0)</f>
        <v>DISTRITO NACIONAL</v>
      </c>
      <c r="B31" s="22">
        <v>930</v>
      </c>
      <c r="C31" s="25" t="str">
        <f>VLOOKUP(B31,'[1]LISTADO ATM'!$A$2:$B$822,2,0)</f>
        <v>ATM Oficina Plaza Spring Center</v>
      </c>
      <c r="D31" s="16" t="s">
        <v>36</v>
      </c>
      <c r="E31" s="22" t="s">
        <v>41</v>
      </c>
    </row>
    <row r="32" spans="1:5" ht="18" x14ac:dyDescent="0.25">
      <c r="A32" s="22" t="str">
        <f>VLOOKUP(B32,'[1]LISTADO ATM'!$A$2:$C$822,3,0)</f>
        <v>DISTRITO NACIONAL</v>
      </c>
      <c r="B32" s="22">
        <v>234</v>
      </c>
      <c r="C32" s="25" t="str">
        <f>VLOOKUP(B32,'[1]LISTADO ATM'!$A$2:$B$822,2,0)</f>
        <v xml:space="preserve">ATM Oficina Boca Chica I </v>
      </c>
      <c r="D32" s="16" t="s">
        <v>36</v>
      </c>
      <c r="E32" s="22" t="s">
        <v>31</v>
      </c>
    </row>
    <row r="33" spans="1:5" ht="18" x14ac:dyDescent="0.25">
      <c r="A33" s="22" t="str">
        <f>VLOOKUP(B33,'[1]LISTADO ATM'!$A$2:$C$822,3,0)</f>
        <v>DISTRITO NACIONAL</v>
      </c>
      <c r="B33" s="22">
        <v>407</v>
      </c>
      <c r="C33" s="25" t="str">
        <f>VLOOKUP(B33,'[1]LISTADO ATM'!$A$2:$B$822,2,0)</f>
        <v xml:space="preserve">ATM Multicentro La Sirena Villa Mella </v>
      </c>
      <c r="D33" s="16" t="s">
        <v>36</v>
      </c>
      <c r="E33" s="22" t="s">
        <v>42</v>
      </c>
    </row>
    <row r="34" spans="1:5" ht="18" x14ac:dyDescent="0.25">
      <c r="A34" s="22" t="str">
        <f>VLOOKUP(B34,'[1]LISTADO ATM'!$A$2:$C$822,3,0)</f>
        <v>ESTE</v>
      </c>
      <c r="B34" s="22">
        <v>608</v>
      </c>
      <c r="C34" s="25" t="str">
        <f>VLOOKUP(B34,'[1]LISTADO ATM'!$A$2:$B$822,2,0)</f>
        <v xml:space="preserve">ATM Oficina Jumbo (San Pedro) </v>
      </c>
      <c r="D34" s="16" t="s">
        <v>36</v>
      </c>
      <c r="E34" s="19">
        <v>3335922949</v>
      </c>
    </row>
    <row r="35" spans="1:5" ht="18.75" thickBot="1" x14ac:dyDescent="0.3">
      <c r="A35" s="3" t="s">
        <v>11</v>
      </c>
      <c r="B35" s="36">
        <f>COUNT(B9:B34)</f>
        <v>26</v>
      </c>
      <c r="C35" s="55"/>
      <c r="D35" s="56"/>
      <c r="E35" s="57"/>
    </row>
    <row r="36" spans="1:5" x14ac:dyDescent="0.25">
      <c r="B36" s="5"/>
      <c r="E36" s="5"/>
    </row>
    <row r="37" spans="1:5" ht="18" x14ac:dyDescent="0.25">
      <c r="A37" s="52" t="s">
        <v>16</v>
      </c>
      <c r="B37" s="53"/>
      <c r="C37" s="53"/>
      <c r="D37" s="53"/>
      <c r="E37" s="54"/>
    </row>
    <row r="38" spans="1:5" ht="18" x14ac:dyDescent="0.25">
      <c r="A38" s="2" t="s">
        <v>5</v>
      </c>
      <c r="B38" s="2" t="s">
        <v>6</v>
      </c>
      <c r="C38" s="2" t="s">
        <v>7</v>
      </c>
      <c r="D38" s="2" t="s">
        <v>8</v>
      </c>
      <c r="E38" s="2" t="s">
        <v>9</v>
      </c>
    </row>
    <row r="39" spans="1:5" ht="18" x14ac:dyDescent="0.25">
      <c r="A39" s="22" t="str">
        <f>VLOOKUP(B39,'[1]LISTADO ATM'!$A$2:$C$822,3,0)</f>
        <v>ESTE</v>
      </c>
      <c r="B39" s="22">
        <v>211</v>
      </c>
      <c r="C39" s="40" t="str">
        <f>VLOOKUP(B39,'[1]LISTADO ATM'!$A$2:$B$822,2,0)</f>
        <v xml:space="preserve">ATM Oficina La Romana I </v>
      </c>
      <c r="D39" s="16" t="s">
        <v>19</v>
      </c>
      <c r="E39" s="22">
        <v>3335923005</v>
      </c>
    </row>
    <row r="40" spans="1:5" ht="18" x14ac:dyDescent="0.25">
      <c r="A40" s="22" t="str">
        <f>VLOOKUP(B40,'[1]LISTADO ATM'!$A$2:$C$822,3,0)</f>
        <v>DISTRITO NACIONAL</v>
      </c>
      <c r="B40" s="22">
        <v>957</v>
      </c>
      <c r="C40" s="40" t="str">
        <f>VLOOKUP(B40,'[1]LISTADO ATM'!$A$2:$B$822,2,0)</f>
        <v xml:space="preserve">ATM Oficina Venezuela </v>
      </c>
      <c r="D40" s="16" t="s">
        <v>19</v>
      </c>
      <c r="E40" s="22">
        <v>3335923992</v>
      </c>
    </row>
    <row r="41" spans="1:5" ht="18" x14ac:dyDescent="0.25">
      <c r="A41" s="22" t="str">
        <f>VLOOKUP(B41,'[1]LISTADO ATM'!$A$2:$C$822,3,0)</f>
        <v>DISTRITO NACIONAL</v>
      </c>
      <c r="B41" s="22">
        <v>589</v>
      </c>
      <c r="C41" s="40" t="str">
        <f>VLOOKUP(B41,'[1]LISTADO ATM'!$A$2:$B$822,2,0)</f>
        <v xml:space="preserve">ATM S/M Bravo San Vicente de Paul </v>
      </c>
      <c r="D41" s="16" t="s">
        <v>19</v>
      </c>
      <c r="E41" s="22">
        <v>3335924336</v>
      </c>
    </row>
    <row r="42" spans="1:5" ht="18" x14ac:dyDescent="0.25">
      <c r="A42" s="19" t="str">
        <f>VLOOKUP(B42,'[1]LISTADO ATM'!$A$2:$C$822,3,0)</f>
        <v>DISTRITO NACIONAL</v>
      </c>
      <c r="B42" s="22">
        <v>738</v>
      </c>
      <c r="C42" s="25" t="str">
        <f>VLOOKUP(B42,'[1]LISTADO ATM'!$A$2:$B$822,2,0)</f>
        <v xml:space="preserve">ATM Zona Franca Los Alcarrizos </v>
      </c>
      <c r="D42" s="16" t="s">
        <v>19</v>
      </c>
      <c r="E42" s="22">
        <v>3335924127</v>
      </c>
    </row>
    <row r="43" spans="1:5" ht="18.75" thickBot="1" x14ac:dyDescent="0.3">
      <c r="A43" s="3" t="s">
        <v>11</v>
      </c>
      <c r="B43" s="36">
        <f>COUNT(B39:B42)</f>
        <v>4</v>
      </c>
      <c r="C43" s="55"/>
      <c r="D43" s="56"/>
      <c r="E43" s="57"/>
    </row>
    <row r="44" spans="1:5" ht="15.75" thickBot="1" x14ac:dyDescent="0.3">
      <c r="B44" s="5"/>
      <c r="E44" s="5"/>
    </row>
    <row r="45" spans="1:5" ht="18.75" thickBot="1" x14ac:dyDescent="0.3">
      <c r="A45" s="43" t="s">
        <v>14</v>
      </c>
      <c r="B45" s="44"/>
      <c r="C45" s="44"/>
      <c r="D45" s="44"/>
      <c r="E45" s="45"/>
    </row>
    <row r="46" spans="1:5" ht="18" x14ac:dyDescent="0.25">
      <c r="A46" s="2" t="s">
        <v>5</v>
      </c>
      <c r="B46" s="2" t="s">
        <v>6</v>
      </c>
      <c r="C46" s="2" t="s">
        <v>7</v>
      </c>
      <c r="D46" s="2" t="s">
        <v>8</v>
      </c>
      <c r="E46" s="2" t="s">
        <v>9</v>
      </c>
    </row>
    <row r="47" spans="1:5" ht="18" x14ac:dyDescent="0.25">
      <c r="A47" s="22" t="str">
        <f>VLOOKUP(B47,'[1]LISTADO ATM'!$A$2:$C$822,3,0)</f>
        <v>DISTRITO NACIONAL</v>
      </c>
      <c r="B47" s="22">
        <v>394</v>
      </c>
      <c r="C47" s="25" t="str">
        <f>VLOOKUP(B47,'[1]LISTADO ATM'!$A$2:$B$822,2,0)</f>
        <v xml:space="preserve">ATM Multicentro La Sirena Luperón </v>
      </c>
      <c r="D47" s="15" t="s">
        <v>10</v>
      </c>
      <c r="E47" s="22">
        <v>3335923938</v>
      </c>
    </row>
    <row r="48" spans="1:5" ht="18" x14ac:dyDescent="0.25">
      <c r="A48" s="22" t="str">
        <f>VLOOKUP(B48,'[1]LISTADO ATM'!$A$2:$C$822,3,0)</f>
        <v>SUR</v>
      </c>
      <c r="B48" s="22">
        <v>615</v>
      </c>
      <c r="C48" s="25" t="str">
        <f>VLOOKUP(B48,'[1]LISTADO ATM'!$A$2:$B$822,2,0)</f>
        <v xml:space="preserve">ATM Estación Sunix Cabral (Barahona) </v>
      </c>
      <c r="D48" s="15" t="s">
        <v>10</v>
      </c>
      <c r="E48" s="27" t="s">
        <v>24</v>
      </c>
    </row>
    <row r="49" spans="1:5" ht="18" x14ac:dyDescent="0.25">
      <c r="A49" s="22" t="str">
        <f>VLOOKUP(B49,'[1]LISTADO ATM'!$A$2:$C$822,3,0)</f>
        <v>SUR</v>
      </c>
      <c r="B49" s="22">
        <v>249</v>
      </c>
      <c r="C49" s="25" t="str">
        <f>VLOOKUP(B49,'[1]LISTADO ATM'!$A$2:$B$822,2,0)</f>
        <v xml:space="preserve">ATM Banco Agrícola Neiba </v>
      </c>
      <c r="D49" s="15" t="s">
        <v>10</v>
      </c>
      <c r="E49" s="27" t="s">
        <v>34</v>
      </c>
    </row>
    <row r="50" spans="1:5" ht="18.75" customHeight="1" x14ac:dyDescent="0.25">
      <c r="A50" s="22" t="str">
        <f>VLOOKUP(B50,'[1]LISTADO ATM'!$A$2:$C$822,3,0)</f>
        <v>ESTE</v>
      </c>
      <c r="B50" s="22">
        <v>631</v>
      </c>
      <c r="C50" s="25" t="str">
        <f>VLOOKUP(B50,'[1]LISTADO ATM'!$A$2:$B$822,2,0)</f>
        <v xml:space="preserve">ATM ASOCODEQUI (San Pedro) </v>
      </c>
      <c r="D50" s="15" t="s">
        <v>10</v>
      </c>
      <c r="E50" s="27" t="s">
        <v>40</v>
      </c>
    </row>
    <row r="51" spans="1:5" ht="18.75" customHeight="1" x14ac:dyDescent="0.25">
      <c r="A51" s="22" t="str">
        <f>VLOOKUP(B51,'[1]LISTADO ATM'!$A$2:$C$822,3,0)</f>
        <v>SUR</v>
      </c>
      <c r="B51" s="22">
        <v>781</v>
      </c>
      <c r="C51" s="25" t="str">
        <f>VLOOKUP(B51,'[1]LISTADO ATM'!$A$2:$B$822,2,0)</f>
        <v xml:space="preserve">ATM Estación Isla Barahona </v>
      </c>
      <c r="D51" s="15" t="s">
        <v>10</v>
      </c>
      <c r="E51" s="27" t="s">
        <v>44</v>
      </c>
    </row>
    <row r="52" spans="1:5" ht="18.75" customHeight="1" x14ac:dyDescent="0.25">
      <c r="A52" s="22" t="str">
        <f>VLOOKUP(B52,'[1]LISTADO ATM'!$A$2:$C$822,3,0)</f>
        <v>SUR</v>
      </c>
      <c r="B52" s="22">
        <v>750</v>
      </c>
      <c r="C52" s="25" t="str">
        <f>VLOOKUP(B52,'[1]LISTADO ATM'!$A$2:$B$822,2,0)</f>
        <v xml:space="preserve">ATM UNP Duvergé </v>
      </c>
      <c r="D52" s="15" t="s">
        <v>10</v>
      </c>
      <c r="E52" s="27">
        <v>3335925370</v>
      </c>
    </row>
    <row r="53" spans="1:5" ht="18.75" customHeight="1" x14ac:dyDescent="0.25">
      <c r="A53" s="22" t="str">
        <f>VLOOKUP(B53,'[1]LISTADO ATM'!$A$2:$C$822,3,0)</f>
        <v>DISTRITO NACIONAL</v>
      </c>
      <c r="B53" s="22">
        <v>946</v>
      </c>
      <c r="C53" s="25" t="str">
        <f>VLOOKUP(B53,'[1]LISTADO ATM'!$A$2:$B$822,2,0)</f>
        <v xml:space="preserve">ATM Oficina Núñez de Cáceres I </v>
      </c>
      <c r="D53" s="15" t="s">
        <v>10</v>
      </c>
      <c r="E53" s="27">
        <v>3335925383</v>
      </c>
    </row>
    <row r="54" spans="1:5" ht="18.75" customHeight="1" x14ac:dyDescent="0.25">
      <c r="A54" s="22" t="str">
        <f>VLOOKUP(B54,'[1]LISTADO ATM'!$A$2:$C$822,3,0)</f>
        <v>DISTRITO NACIONAL</v>
      </c>
      <c r="B54" s="22">
        <v>507</v>
      </c>
      <c r="C54" s="25" t="str">
        <f>VLOOKUP(B54,'[1]LISTADO ATM'!$A$2:$B$822,2,0)</f>
        <v>ATM Estación Sigma Boca Chica</v>
      </c>
      <c r="D54" s="15" t="s">
        <v>10</v>
      </c>
      <c r="E54" s="27">
        <v>3335925388</v>
      </c>
    </row>
    <row r="55" spans="1:5" ht="18.75" customHeight="1" x14ac:dyDescent="0.25">
      <c r="A55" s="22" t="str">
        <f>VLOOKUP(B55,'[1]LISTADO ATM'!$A$2:$C$822,3,0)</f>
        <v>ESTE</v>
      </c>
      <c r="B55" s="22">
        <v>838</v>
      </c>
      <c r="C55" s="25" t="str">
        <f>VLOOKUP(B55,'[1]LISTADO ATM'!$A$2:$B$822,2,0)</f>
        <v xml:space="preserve">ATM UNP Consuelo </v>
      </c>
      <c r="D55" s="15" t="s">
        <v>10</v>
      </c>
      <c r="E55" s="27">
        <v>3335925362</v>
      </c>
    </row>
    <row r="56" spans="1:5" ht="18.75" thickBot="1" x14ac:dyDescent="0.3">
      <c r="A56" s="26"/>
      <c r="B56" s="36">
        <f>COUNT(B34:B55)</f>
        <v>16</v>
      </c>
      <c r="C56" s="14"/>
      <c r="D56" s="14"/>
      <c r="E56" s="14"/>
    </row>
    <row r="57" spans="1:5" ht="15.75" thickBot="1" x14ac:dyDescent="0.3">
      <c r="B57" s="5"/>
      <c r="E57" s="5"/>
    </row>
    <row r="58" spans="1:5" ht="18.75" thickBot="1" x14ac:dyDescent="0.3">
      <c r="A58" s="43" t="s">
        <v>20</v>
      </c>
      <c r="B58" s="44"/>
      <c r="C58" s="44"/>
      <c r="D58" s="44"/>
      <c r="E58" s="45"/>
    </row>
    <row r="59" spans="1:5" ht="18" x14ac:dyDescent="0.25">
      <c r="A59" s="2" t="s">
        <v>5</v>
      </c>
      <c r="B59" s="2" t="s">
        <v>6</v>
      </c>
      <c r="C59" s="2" t="s">
        <v>7</v>
      </c>
      <c r="D59" s="2" t="s">
        <v>8</v>
      </c>
      <c r="E59" s="2" t="s">
        <v>9</v>
      </c>
    </row>
    <row r="60" spans="1:5" ht="18" x14ac:dyDescent="0.25">
      <c r="A60" s="33" t="str">
        <f>VLOOKUP(B60,'[1]LISTADO ATM'!$A$2:$C$822,3,0)</f>
        <v>DISTRITO NACIONAL</v>
      </c>
      <c r="B60" s="37">
        <v>577</v>
      </c>
      <c r="C60" s="25" t="str">
        <f>VLOOKUP(B60,'[1]LISTADO ATM'!$A$2:$B$822,2,0)</f>
        <v xml:space="preserve">ATM Olé Ave. Duarte </v>
      </c>
      <c r="D60" s="22" t="s">
        <v>18</v>
      </c>
      <c r="E60" s="27">
        <v>3335922989</v>
      </c>
    </row>
    <row r="61" spans="1:5" ht="18.75" customHeight="1" x14ac:dyDescent="0.25">
      <c r="A61" s="22" t="str">
        <f>VLOOKUP(B61,'[1]LISTADO ATM'!$A$2:$C$822,3,0)</f>
        <v>DISTRITO NACIONAL</v>
      </c>
      <c r="B61" s="22">
        <v>745</v>
      </c>
      <c r="C61" s="25" t="str">
        <f>VLOOKUP(B61,'[1]LISTADO ATM'!$A$2:$B$822,2,0)</f>
        <v xml:space="preserve">ATM Oficina Ave. Duarte </v>
      </c>
      <c r="D61" s="22" t="s">
        <v>18</v>
      </c>
      <c r="E61" s="27">
        <v>3335925368</v>
      </c>
    </row>
    <row r="62" spans="1:5" ht="18" x14ac:dyDescent="0.25">
      <c r="A62" s="33" t="str">
        <f>VLOOKUP(B62,'[1]LISTADO ATM'!$A$2:$C$822,3,0)</f>
        <v>ESTE</v>
      </c>
      <c r="B62" s="37">
        <v>630</v>
      </c>
      <c r="C62" s="25" t="str">
        <f>VLOOKUP(B62,'[1]LISTADO ATM'!$A$2:$B$822,2,0)</f>
        <v xml:space="preserve">ATM Oficina Plaza Zaglul (SPM) </v>
      </c>
      <c r="D62" s="22" t="s">
        <v>18</v>
      </c>
      <c r="E62" s="27">
        <v>3335925406</v>
      </c>
    </row>
    <row r="63" spans="1:5" ht="18" x14ac:dyDescent="0.25">
      <c r="A63" s="26" t="s">
        <v>11</v>
      </c>
      <c r="B63" s="38">
        <f>COUNT(B60:B62)</f>
        <v>3</v>
      </c>
      <c r="C63" s="14"/>
      <c r="D63" s="14"/>
      <c r="E63" s="14"/>
    </row>
    <row r="64" spans="1:5" ht="15.75" thickBot="1" x14ac:dyDescent="0.3">
      <c r="B64" s="5"/>
      <c r="E64" s="5"/>
    </row>
    <row r="65" spans="1:5" ht="18" x14ac:dyDescent="0.25">
      <c r="A65" s="58" t="s">
        <v>13</v>
      </c>
      <c r="B65" s="59"/>
      <c r="C65" s="59"/>
      <c r="D65" s="59"/>
      <c r="E65" s="60"/>
    </row>
    <row r="66" spans="1:5" ht="18" x14ac:dyDescent="0.25">
      <c r="A66" s="2" t="s">
        <v>5</v>
      </c>
      <c r="B66" s="2" t="s">
        <v>6</v>
      </c>
      <c r="C66" s="4" t="s">
        <v>7</v>
      </c>
      <c r="D66" s="18" t="s">
        <v>8</v>
      </c>
      <c r="E66" s="18" t="s">
        <v>9</v>
      </c>
    </row>
    <row r="67" spans="1:5" ht="18" x14ac:dyDescent="0.25">
      <c r="A67" s="19" t="str">
        <f>VLOOKUP(B67,'[1]LISTADO ATM'!$A$2:$C$822,3,0)</f>
        <v>DISTRITO NACIONAL</v>
      </c>
      <c r="B67" s="22">
        <v>946</v>
      </c>
      <c r="C67" s="25" t="str">
        <f>VLOOKUP(B67,'[1]LISTADO ATM'!$A$2:$B$822,2,0)</f>
        <v xml:space="preserve">ATM Oficina Núñez de Cáceres I </v>
      </c>
      <c r="D67" s="39" t="s">
        <v>22</v>
      </c>
      <c r="E67" s="22">
        <v>3335922859</v>
      </c>
    </row>
    <row r="68" spans="1:5" ht="18" x14ac:dyDescent="0.25">
      <c r="A68" s="19" t="str">
        <f>VLOOKUP(B68,'[1]LISTADO ATM'!$A$2:$C$822,3,0)</f>
        <v>ESTE</v>
      </c>
      <c r="B68" s="22">
        <v>117</v>
      </c>
      <c r="C68" s="25" t="str">
        <f>VLOOKUP(B68,'[1]LISTADO ATM'!$A$2:$B$822,2,0)</f>
        <v xml:space="preserve">ATM Oficina El Seybo </v>
      </c>
      <c r="D68" s="39" t="s">
        <v>22</v>
      </c>
      <c r="E68" s="22">
        <v>3335925372</v>
      </c>
    </row>
    <row r="69" spans="1:5" ht="18" x14ac:dyDescent="0.25">
      <c r="A69" s="19" t="str">
        <f>VLOOKUP(B69,'[1]LISTADO ATM'!$A$2:$C$822,3,0)</f>
        <v>SUR</v>
      </c>
      <c r="B69" s="22">
        <v>880</v>
      </c>
      <c r="C69" s="25" t="str">
        <f>VLOOKUP(B69,'[1]LISTADO ATM'!$A$2:$B$822,2,0)</f>
        <v xml:space="preserve">ATM Autoservicio Barahona II </v>
      </c>
      <c r="D69" s="39" t="s">
        <v>22</v>
      </c>
      <c r="E69" s="22">
        <v>3335925374</v>
      </c>
    </row>
    <row r="70" spans="1:5" ht="18" x14ac:dyDescent="0.25">
      <c r="A70" s="26" t="s">
        <v>11</v>
      </c>
      <c r="B70" s="38">
        <f>COUNT(B67:B69)</f>
        <v>3</v>
      </c>
      <c r="C70" s="14"/>
      <c r="D70" s="17"/>
      <c r="E70" s="17"/>
    </row>
    <row r="71" spans="1:5" ht="15.75" thickBot="1" x14ac:dyDescent="0.3">
      <c r="B71" s="5"/>
      <c r="E71" s="5"/>
    </row>
    <row r="72" spans="1:5" ht="18.75" thickBot="1" x14ac:dyDescent="0.3">
      <c r="A72" s="61" t="s">
        <v>12</v>
      </c>
      <c r="B72" s="62"/>
      <c r="C72" t="s">
        <v>17</v>
      </c>
      <c r="D72" s="5"/>
      <c r="E72" s="5"/>
    </row>
    <row r="73" spans="1:5" ht="18.75" thickBot="1" x14ac:dyDescent="0.3">
      <c r="A73" s="34">
        <f>+B56+B63+B70</f>
        <v>22</v>
      </c>
      <c r="B73" s="35"/>
    </row>
    <row r="74" spans="1:5" ht="15.75" thickBot="1" x14ac:dyDescent="0.3">
      <c r="B74" s="5"/>
      <c r="E74" s="5"/>
    </row>
    <row r="75" spans="1:5" ht="18.75" thickBot="1" x14ac:dyDescent="0.3">
      <c r="A75" s="43" t="s">
        <v>15</v>
      </c>
      <c r="B75" s="44"/>
      <c r="C75" s="44"/>
      <c r="D75" s="44"/>
      <c r="E75" s="45"/>
    </row>
    <row r="76" spans="1:5" ht="18" x14ac:dyDescent="0.25">
      <c r="A76" s="6" t="s">
        <v>5</v>
      </c>
      <c r="B76" s="6" t="s">
        <v>6</v>
      </c>
      <c r="C76" s="4" t="s">
        <v>7</v>
      </c>
      <c r="D76" s="63" t="s">
        <v>8</v>
      </c>
      <c r="E76" s="64"/>
    </row>
    <row r="77" spans="1:5" ht="18" x14ac:dyDescent="0.25">
      <c r="A77" s="22" t="str">
        <f>VLOOKUP(B77,'[1]LISTADO ATM'!$A$2:$C$822,3,0)</f>
        <v>DISTRITO NACIONAL</v>
      </c>
      <c r="B77" s="22">
        <v>571</v>
      </c>
      <c r="C77" s="22" t="str">
        <f>VLOOKUP(B77,'[1]LISTADO ATM'!$A$2:$B$822,2,0)</f>
        <v xml:space="preserve">ATM Hospital Central FF. AA. </v>
      </c>
      <c r="D77" s="41" t="s">
        <v>21</v>
      </c>
      <c r="E77" s="42"/>
    </row>
    <row r="78" spans="1:5" ht="18" x14ac:dyDescent="0.25">
      <c r="A78" s="22" t="str">
        <f>VLOOKUP(B78,'[1]LISTADO ATM'!$A$2:$C$822,3,0)</f>
        <v>DISTRITO NACIONAL</v>
      </c>
      <c r="B78" s="22">
        <v>557</v>
      </c>
      <c r="C78" s="22" t="str">
        <f>VLOOKUP(B78,'[1]LISTADO ATM'!$A$2:$B$822,2,0)</f>
        <v xml:space="preserve">ATM Multicentro La Sirena Ave. Mella </v>
      </c>
      <c r="D78" s="41" t="s">
        <v>23</v>
      </c>
      <c r="E78" s="42"/>
    </row>
    <row r="79" spans="1:5" ht="18" x14ac:dyDescent="0.25">
      <c r="A79" s="22" t="str">
        <f>VLOOKUP(B79,'[1]LISTADO ATM'!$A$2:$C$822,3,0)</f>
        <v>NORTE</v>
      </c>
      <c r="B79" s="22">
        <v>405</v>
      </c>
      <c r="C79" s="22" t="str">
        <f>VLOOKUP(B79,'[1]LISTADO ATM'!$A$2:$B$822,2,0)</f>
        <v xml:space="preserve">ATM UNP Loma de Cabrera </v>
      </c>
      <c r="D79" s="41" t="s">
        <v>23</v>
      </c>
      <c r="E79" s="42"/>
    </row>
    <row r="80" spans="1:5" ht="18" x14ac:dyDescent="0.25">
      <c r="A80" s="22" t="str">
        <f>VLOOKUP(B80,'[1]LISTADO ATM'!$A$2:$C$822,3,0)</f>
        <v>DISTRITO NACIONAL</v>
      </c>
      <c r="B80" s="22">
        <v>719</v>
      </c>
      <c r="C80" s="22" t="str">
        <f>VLOOKUP(B80,'[1]LISTADO ATM'!$A$2:$B$822,2,0)</f>
        <v xml:space="preserve">ATM Ayuntamiento Municipal San Luís </v>
      </c>
      <c r="D80" s="41" t="s">
        <v>43</v>
      </c>
      <c r="E80" s="42"/>
    </row>
    <row r="81" spans="1:5" ht="18" x14ac:dyDescent="0.25">
      <c r="A81" s="22" t="str">
        <f>VLOOKUP(B81,'[1]LISTADO ATM'!$A$2:$C$822,3,0)</f>
        <v>ESTE</v>
      </c>
      <c r="B81" s="22">
        <v>268</v>
      </c>
      <c r="C81" s="22" t="str">
        <f>VLOOKUP(B81,'[1]LISTADO ATM'!$A$2:$B$822,2,0)</f>
        <v xml:space="preserve">ATM Autobanco La Altagracia (Higuey) </v>
      </c>
      <c r="D81" s="41" t="s">
        <v>21</v>
      </c>
      <c r="E81" s="42"/>
    </row>
    <row r="82" spans="1:5" ht="18" x14ac:dyDescent="0.25">
      <c r="A82" s="22" t="str">
        <f>VLOOKUP(B82,'[1]LISTADO ATM'!$A$2:$C$822,3,0)</f>
        <v>ESTE</v>
      </c>
      <c r="B82" s="22">
        <v>609</v>
      </c>
      <c r="C82" s="22" t="str">
        <f>VLOOKUP(B82,'[1]LISTADO ATM'!$A$2:$B$822,2,0)</f>
        <v xml:space="preserve">ATM S/M Jumbo (San Pedro) </v>
      </c>
      <c r="D82" s="41" t="s">
        <v>23</v>
      </c>
      <c r="E82" s="42"/>
    </row>
    <row r="83" spans="1:5" ht="18" x14ac:dyDescent="0.25">
      <c r="A83" s="22" t="str">
        <f>VLOOKUP(B83,'[1]LISTADO ATM'!$A$2:$C$822,3,0)</f>
        <v>SUR</v>
      </c>
      <c r="B83" s="22">
        <v>677</v>
      </c>
      <c r="C83" s="22" t="str">
        <f>VLOOKUP(B83,'[1]LISTADO ATM'!$A$2:$B$822,2,0)</f>
        <v>ATM PBG Villa Jaragua</v>
      </c>
      <c r="D83" s="41" t="s">
        <v>21</v>
      </c>
      <c r="E83" s="42"/>
    </row>
    <row r="84" spans="1:5" ht="18" x14ac:dyDescent="0.25">
      <c r="A84" s="22" t="str">
        <f>VLOOKUP(B84,'[1]LISTADO ATM'!$A$2:$C$822,3,0)</f>
        <v>SUR</v>
      </c>
      <c r="B84" s="22">
        <v>984</v>
      </c>
      <c r="C84" s="22" t="str">
        <f>VLOOKUP(B84,'[1]LISTADO ATM'!$A$2:$B$822,2,0)</f>
        <v xml:space="preserve">ATM Oficina Neiba II </v>
      </c>
      <c r="D84" s="41" t="s">
        <v>21</v>
      </c>
      <c r="E84" s="42"/>
    </row>
    <row r="85" spans="1:5" ht="18.75" thickBot="1" x14ac:dyDescent="0.3">
      <c r="A85" s="26" t="s">
        <v>11</v>
      </c>
      <c r="B85" s="36">
        <f>COUNT(B77:B84)</f>
        <v>8</v>
      </c>
      <c r="C85" s="23"/>
      <c r="D85" s="23"/>
      <c r="E85" s="24"/>
    </row>
  </sheetData>
  <mergeCells count="20">
    <mergeCell ref="D81:E81"/>
    <mergeCell ref="D84:E84"/>
    <mergeCell ref="A75:E75"/>
    <mergeCell ref="D78:E78"/>
    <mergeCell ref="A1:E1"/>
    <mergeCell ref="A2:E2"/>
    <mergeCell ref="A7:E7"/>
    <mergeCell ref="C35:E35"/>
    <mergeCell ref="A37:E37"/>
    <mergeCell ref="C43:E43"/>
    <mergeCell ref="A45:E45"/>
    <mergeCell ref="A58:E58"/>
    <mergeCell ref="A65:E65"/>
    <mergeCell ref="A72:B72"/>
    <mergeCell ref="D76:E76"/>
    <mergeCell ref="D77:E77"/>
    <mergeCell ref="D79:E79"/>
    <mergeCell ref="D80:E80"/>
    <mergeCell ref="D82:E82"/>
    <mergeCell ref="D83:E83"/>
  </mergeCells>
  <phoneticPr fontId="11" type="noConversion"/>
  <conditionalFormatting sqref="E85:E1048576 E56:E60 E70:E78 E63:E67 E1:E50">
    <cfRule type="duplicateValues" dxfId="41" priority="14"/>
  </conditionalFormatting>
  <conditionalFormatting sqref="E79">
    <cfRule type="duplicateValues" dxfId="40" priority="10"/>
  </conditionalFormatting>
  <conditionalFormatting sqref="E80">
    <cfRule type="duplicateValues" dxfId="39" priority="9"/>
  </conditionalFormatting>
  <conditionalFormatting sqref="E61 E51:E52">
    <cfRule type="duplicateValues" dxfId="38" priority="8"/>
  </conditionalFormatting>
  <conditionalFormatting sqref="E81">
    <cfRule type="duplicateValues" dxfId="37" priority="7"/>
  </conditionalFormatting>
  <conditionalFormatting sqref="E82">
    <cfRule type="duplicateValues" dxfId="36" priority="6"/>
  </conditionalFormatting>
  <conditionalFormatting sqref="E83">
    <cfRule type="duplicateValues" dxfId="35" priority="5"/>
  </conditionalFormatting>
  <conditionalFormatting sqref="E84">
    <cfRule type="duplicateValues" dxfId="34" priority="4"/>
  </conditionalFormatting>
  <conditionalFormatting sqref="E53:E55">
    <cfRule type="duplicateValues" dxfId="33" priority="3"/>
  </conditionalFormatting>
  <conditionalFormatting sqref="E62">
    <cfRule type="duplicateValues" dxfId="32" priority="2"/>
  </conditionalFormatting>
  <conditionalFormatting sqref="E68:E69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37">
        <v>411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411 813 571 111 181 837 930 461                                                      </v>
      </c>
    </row>
    <row r="3" spans="2:6" ht="18.75" thickBot="1" x14ac:dyDescent="0.3">
      <c r="B3" s="37">
        <v>813</v>
      </c>
      <c r="C3" s="29" t="s">
        <v>17</v>
      </c>
    </row>
    <row r="4" spans="2:6" ht="18.75" thickBot="1" x14ac:dyDescent="0.3">
      <c r="B4" s="37">
        <v>571</v>
      </c>
      <c r="C4" s="29" t="s">
        <v>17</v>
      </c>
    </row>
    <row r="5" spans="2:6" ht="18.75" thickBot="1" x14ac:dyDescent="0.3">
      <c r="B5" s="37">
        <v>111</v>
      </c>
      <c r="C5" s="29" t="s">
        <v>17</v>
      </c>
    </row>
    <row r="6" spans="2:6" ht="18.75" thickBot="1" x14ac:dyDescent="0.3">
      <c r="B6" s="37">
        <v>181</v>
      </c>
      <c r="C6" s="29" t="s">
        <v>17</v>
      </c>
    </row>
    <row r="7" spans="2:6" ht="18.75" thickBot="1" x14ac:dyDescent="0.3">
      <c r="B7" s="22">
        <v>837</v>
      </c>
      <c r="C7" s="29" t="s">
        <v>17</v>
      </c>
    </row>
    <row r="8" spans="2:6" ht="18.75" thickBot="1" x14ac:dyDescent="0.3">
      <c r="B8" s="22">
        <v>930</v>
      </c>
      <c r="C8" s="29" t="s">
        <v>17</v>
      </c>
    </row>
    <row r="9" spans="2:6" ht="18.75" thickBot="1" x14ac:dyDescent="0.3">
      <c r="B9" s="37">
        <v>461</v>
      </c>
      <c r="C9" s="29" t="s">
        <v>17</v>
      </c>
    </row>
    <row r="10" spans="2:6" ht="18.75" thickBot="1" x14ac:dyDescent="0.3">
      <c r="B10" s="37"/>
      <c r="C10" s="29" t="s">
        <v>17</v>
      </c>
    </row>
    <row r="11" spans="2:6" ht="18.75" thickBot="1" x14ac:dyDescent="0.3">
      <c r="B11" s="37"/>
      <c r="C11" s="29" t="s">
        <v>17</v>
      </c>
    </row>
    <row r="12" spans="2:6" ht="18.75" thickBot="1" x14ac:dyDescent="0.3">
      <c r="B12" s="37"/>
      <c r="C12" s="29" t="s">
        <v>17</v>
      </c>
    </row>
    <row r="13" spans="2:6" ht="18.75" thickBot="1" x14ac:dyDescent="0.3">
      <c r="B13" s="37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2:B48">
    <cfRule type="duplicateValues" dxfId="30" priority="764"/>
  </conditionalFormatting>
  <conditionalFormatting sqref="B32:B68">
    <cfRule type="duplicateValues" dxfId="29" priority="762"/>
  </conditionalFormatting>
  <conditionalFormatting sqref="B14:B31">
    <cfRule type="duplicateValues" dxfId="28" priority="54"/>
  </conditionalFormatting>
  <conditionalFormatting sqref="B9:B13">
    <cfRule type="duplicateValues" dxfId="27" priority="21"/>
  </conditionalFormatting>
  <conditionalFormatting sqref="B9:B13">
    <cfRule type="duplicateValues" dxfId="26" priority="37"/>
  </conditionalFormatting>
  <conditionalFormatting sqref="B9:B13">
    <cfRule type="duplicateValues" dxfId="25" priority="38"/>
    <cfRule type="duplicateValues" dxfId="24" priority="39"/>
  </conditionalFormatting>
  <conditionalFormatting sqref="B7:B8">
    <cfRule type="duplicateValues" dxfId="23" priority="9"/>
  </conditionalFormatting>
  <conditionalFormatting sqref="B7:B8">
    <cfRule type="duplicateValues" dxfId="22" priority="18"/>
  </conditionalFormatting>
  <conditionalFormatting sqref="B7:B8">
    <cfRule type="duplicateValues" dxfId="21" priority="19"/>
    <cfRule type="duplicateValues" dxfId="20" priority="20"/>
  </conditionalFormatting>
  <conditionalFormatting sqref="B2">
    <cfRule type="duplicateValues" dxfId="19" priority="3"/>
  </conditionalFormatting>
  <conditionalFormatting sqref="B2">
    <cfRule type="duplicateValues" dxfId="18" priority="2"/>
  </conditionalFormatting>
  <conditionalFormatting sqref="B2:B6">
    <cfRule type="duplicateValues" dxfId="17" priority="1"/>
  </conditionalFormatting>
  <conditionalFormatting sqref="B2">
    <cfRule type="duplicateValues" dxfId="16" priority="4"/>
    <cfRule type="duplicateValues" dxfId="15" priority="5"/>
  </conditionalFormatting>
  <conditionalFormatting sqref="B3:B6">
    <cfRule type="duplicateValues" dxfId="14" priority="6"/>
  </conditionalFormatting>
  <conditionalFormatting sqref="B3:B6">
    <cfRule type="duplicateValues" dxfId="13" priority="7"/>
    <cfRule type="duplicateValues" dxfId="12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2021-06-18T21:03:05Z</dcterms:modified>
</cp:coreProperties>
</file>