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8\"/>
    </mc:Choice>
  </mc:AlternateContent>
  <bookViews>
    <workbookView xWindow="0" yWindow="0" windowWidth="21570" windowHeight="808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Efectivo!$A$40:$E$40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C62" i="1"/>
  <c r="C63" i="1"/>
  <c r="C64" i="1"/>
  <c r="C65" i="1"/>
  <c r="A62" i="1"/>
  <c r="A63" i="1"/>
  <c r="A64" i="1"/>
  <c r="A65" i="1"/>
  <c r="B46" i="1"/>
  <c r="C42" i="1"/>
  <c r="C43" i="1"/>
  <c r="C44" i="1"/>
  <c r="C45" i="1"/>
  <c r="A42" i="1"/>
  <c r="A43" i="1"/>
  <c r="A44" i="1"/>
  <c r="A45" i="1"/>
  <c r="C35" i="1"/>
  <c r="C36" i="1"/>
  <c r="B37" i="1"/>
  <c r="C25" i="1"/>
  <c r="B26" i="1"/>
  <c r="C60" i="1" l="1"/>
  <c r="A60" i="1"/>
  <c r="C57" i="1"/>
  <c r="C58" i="1"/>
  <c r="C59" i="1"/>
  <c r="A57" i="1"/>
  <c r="A58" i="1"/>
  <c r="A59" i="1"/>
  <c r="A33" i="1" l="1"/>
  <c r="C32" i="1"/>
  <c r="C33" i="1"/>
  <c r="C34" i="1"/>
  <c r="A34" i="1"/>
  <c r="A35" i="1"/>
  <c r="B15" i="1" l="1"/>
  <c r="B10" i="1"/>
  <c r="F2" i="3"/>
  <c r="C54" i="1"/>
  <c r="A54" i="1"/>
  <c r="C55" i="1"/>
  <c r="C56" i="1"/>
  <c r="C61" i="1"/>
  <c r="A55" i="1"/>
  <c r="A56" i="1"/>
  <c r="A61" i="1"/>
  <c r="C23" i="1"/>
  <c r="C24" i="1"/>
  <c r="A23" i="1"/>
  <c r="A24" i="1"/>
  <c r="A25" i="1"/>
  <c r="C9" i="1"/>
  <c r="A9" i="1"/>
  <c r="A20" i="1" l="1"/>
  <c r="C20" i="1"/>
  <c r="A21" i="1"/>
  <c r="C21" i="1"/>
  <c r="A22" i="1"/>
  <c r="C22" i="1"/>
  <c r="A53" i="1"/>
  <c r="C53" i="1"/>
  <c r="A31" i="1"/>
  <c r="C31" i="1"/>
  <c r="A32" i="1"/>
  <c r="A36" i="1"/>
  <c r="A14" i="1"/>
  <c r="C14" i="1"/>
  <c r="C30" i="1" l="1"/>
  <c r="A30" i="1"/>
  <c r="C19" i="1"/>
  <c r="A19" i="1"/>
  <c r="C41" i="1" l="1"/>
  <c r="A41" i="1"/>
  <c r="A49" i="1" l="1"/>
</calcChain>
</file>

<file path=xl/sharedStrings.xml><?xml version="1.0" encoding="utf-8"?>
<sst xmlns="http://schemas.openxmlformats.org/spreadsheetml/2006/main" count="967" uniqueCount="25">
  <si>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</si>
  <si>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</si>
  <si>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</si>
  <si>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</si>
  <si>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</si>
  <si>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</si>
  <si>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</si>
  <si>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</si>
  <si>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</si>
  <si>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</si>
  <si>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</si>
  <si>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</si>
  <si>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</si>
  <si>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</si>
  <si>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</si>
  <si>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</si>
  <si>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</si>
  <si>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</si>
  <si>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</si>
  <si>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</si>
  <si>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</si>
  <si>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</si>
  <si>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RECHAZO LLENA</t>
  </si>
  <si>
    <t>GAVETA DE DEPOSITO LLENA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</si>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</sst>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7"/>
      <tableStyleElement type="headerRow" dxfId="246"/>
      <tableStyleElement type="totalRow" dxfId="245"/>
      <tableStyleElement type="firstColumn" dxfId="244"/>
      <tableStyleElement type="lastColumn" dxfId="243"/>
      <tableStyleElement type="firstRowStripe" dxfId="242"/>
      <tableStyleElement type="firstColumnStripe" dxfId="2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0" zoomScale="91" zoomScaleNormal="91" workbookViewId="0">
      <selection activeCell="A66" sqref="A66:XFD67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44364.708333333336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44365.25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19</v>
      </c>
      <c r="E9" s="22"/>
    </row>
    <row r="10" spans="1:5" ht="18.75" thickBot="1" x14ac:dyDescent="0.3">
      <c r="A10" s="3" t="s">
        <v>11</v>
      </c>
      <c r="B10" s="36">
        <f>COUNT(B9:B9)</f>
        <v>0</v>
      </c>
      <c r="C10" s="48"/>
      <c r="D10" s="49"/>
      <c r="E10" s="50"/>
    </row>
    <row r="11" spans="1:5" x14ac:dyDescent="0.25">
      <c r="B11" s="5"/>
      <c r="E11" s="5"/>
    </row>
    <row r="12" spans="1:5" ht="18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ATM'!$A$2:$C$822,3,0)</f>
        <v>#N/A</v>
      </c>
      <c r="B14" s="22"/>
      <c r="C14" s="40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48"/>
      <c r="D15" s="49"/>
      <c r="E15" s="50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ESTE</v>
      </c>
      <c r="B19" s="22">
        <v>608</v>
      </c>
      <c r="C19" s="25" t="str">
        <f>VLOOKUP(B19,'[1]LISTADO ATM'!$A$2:$B$822,2,0)</f>
        <v xml:space="preserve">ATM Oficina Jumbo (San Pedro) </v>
      </c>
      <c r="D19" s="15" t="s">
        <v>10</v>
      </c>
      <c r="E19" s="19">
        <v>3335922949</v>
      </c>
    </row>
    <row r="20" spans="1:5" ht="18" x14ac:dyDescent="0.25">
      <c r="A20" s="22" t="str">
        <f>VLOOKUP(B20,'[1]LISTADO ATM'!$A$2:$C$822,3,0)</f>
        <v>DISTRITO NACIONAL</v>
      </c>
      <c r="B20" s="22">
        <v>394</v>
      </c>
      <c r="C20" s="25" t="str">
        <f>VLOOKUP(B20,'[1]LISTADO ATM'!$A$2:$B$822,2,0)</f>
        <v xml:space="preserve">ATM Multicentro La Sirena Luperón </v>
      </c>
      <c r="D20" s="15" t="s">
        <v>10</v>
      </c>
      <c r="E20" s="22">
        <v>3335923938</v>
      </c>
    </row>
    <row r="21" spans="1:5" ht="18" x14ac:dyDescent="0.25">
      <c r="A21" s="22" t="str">
        <f>VLOOKUP(B21,'[1]LISTADO ATM'!$A$2:$C$822,3,0)</f>
        <v>DISTRITO NACIONAL</v>
      </c>
      <c r="B21" s="22">
        <v>904</v>
      </c>
      <c r="C21" s="25" t="str">
        <f>VLOOKUP(B21,'[1]LISTADO ATM'!$A$2:$B$822,2,0)</f>
        <v xml:space="preserve">ATM Oficina Multicentro La Sirena Churchill </v>
      </c>
      <c r="D21" s="15" t="s">
        <v>10</v>
      </c>
      <c r="E21" s="22">
        <v>3335923961</v>
      </c>
    </row>
    <row r="22" spans="1:5" ht="18" x14ac:dyDescent="0.25">
      <c r="A22" s="22" t="str">
        <f>VLOOKUP(B22,'[1]LISTADO ATM'!$A$2:$C$822,3,0)</f>
        <v>ESTE</v>
      </c>
      <c r="B22" s="22">
        <v>912</v>
      </c>
      <c r="C22" s="25" t="str">
        <f>VLOOKUP(B22,'[1]LISTADO ATM'!$A$2:$B$822,2,0)</f>
        <v xml:space="preserve">ATM Oficina San Pedro II </v>
      </c>
      <c r="D22" s="15" t="s">
        <v>10</v>
      </c>
      <c r="E22" s="27">
        <v>3335924335</v>
      </c>
    </row>
    <row r="23" spans="1:5" ht="18" x14ac:dyDescent="0.25">
      <c r="A23" s="22" t="str">
        <f>VLOOKUP(B23,'[1]LISTADO ATM'!$A$2:$C$822,3,0)</f>
        <v>NORTE</v>
      </c>
      <c r="B23" s="22">
        <v>633</v>
      </c>
      <c r="C23" s="25" t="str">
        <f>VLOOKUP(B23,'[1]LISTADO ATM'!$A$2:$B$822,2,0)</f>
        <v xml:space="preserve">ATM Autobanco Las Colinas </v>
      </c>
      <c r="D23" s="15" t="s">
        <v>10</v>
      </c>
      <c r="E23" s="27">
        <v>3335924289</v>
      </c>
    </row>
    <row r="24" spans="1:5" ht="18" x14ac:dyDescent="0.25">
      <c r="A24" s="22" t="str">
        <f>VLOOKUP(B24,'[1]LISTADO ATM'!$A$2:$C$822,3,0)</f>
        <v>NORTE</v>
      </c>
      <c r="B24" s="22">
        <v>40</v>
      </c>
      <c r="C24" s="25" t="str">
        <f>VLOOKUP(B24,'[1]LISTADO ATM'!$A$2:$B$822,2,0)</f>
        <v xml:space="preserve">ATM Oficina El Puñal </v>
      </c>
      <c r="D24" s="15" t="s">
        <v>10</v>
      </c>
      <c r="E24" s="27">
        <v>3335924327</v>
      </c>
    </row>
    <row r="25" spans="1:5" ht="18" x14ac:dyDescent="0.25">
      <c r="A25" s="22" t="str">
        <f>VLOOKUP(B25,'[1]LISTADO ATM'!$A$2:$C$822,3,0)</f>
        <v>NORTE</v>
      </c>
      <c r="B25" s="22">
        <v>969</v>
      </c>
      <c r="C25" s="25" t="str">
        <f>VLOOKUP(B25,'[1]LISTADO ATM'!$A$2:$B$822,2,0)</f>
        <v xml:space="preserve">ATM Oficina El Sol I (Santiago) </v>
      </c>
      <c r="D25" s="15" t="s">
        <v>10</v>
      </c>
      <c r="E25" s="27">
        <v>3335924339</v>
      </c>
    </row>
    <row r="26" spans="1:5" ht="18.75" thickBot="1" x14ac:dyDescent="0.3">
      <c r="A26" s="26"/>
      <c r="B26" s="36">
        <f>COUNT(B19:B25)</f>
        <v>7</v>
      </c>
      <c r="C26" s="14"/>
      <c r="D26" s="14"/>
      <c r="E26" s="14"/>
    </row>
    <row r="27" spans="1:5" ht="15.75" thickBot="1" x14ac:dyDescent="0.3">
      <c r="B27" s="5"/>
      <c r="E27" s="5"/>
    </row>
    <row r="28" spans="1:5" ht="18.75" thickBot="1" x14ac:dyDescent="0.3">
      <c r="A28" s="45" t="s">
        <v>20</v>
      </c>
      <c r="B28" s="46"/>
      <c r="C28" s="46"/>
      <c r="D28" s="46"/>
      <c r="E28" s="47"/>
    </row>
    <row r="29" spans="1:5" ht="18" x14ac:dyDescent="0.25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</row>
    <row r="30" spans="1:5" ht="18" x14ac:dyDescent="0.25">
      <c r="A30" s="33" t="str">
        <f>VLOOKUP(B30,'[1]LISTADO ATM'!$A$2:$C$822,3,0)</f>
        <v>SUR</v>
      </c>
      <c r="B30" s="37">
        <v>311</v>
      </c>
      <c r="C30" s="25" t="str">
        <f>VLOOKUP(B30,'[1]LISTADO ATM'!$A$2:$B$822,2,0)</f>
        <v>ATM Plaza Eroski</v>
      </c>
      <c r="D30" s="22" t="s">
        <v>18</v>
      </c>
      <c r="E30" s="27">
        <v>3335922824</v>
      </c>
    </row>
    <row r="31" spans="1:5" ht="18" x14ac:dyDescent="0.25">
      <c r="A31" s="33" t="str">
        <f>VLOOKUP(B31,'[1]LISTADO ATM'!$A$2:$C$822,3,0)</f>
        <v>DISTRITO NACIONAL</v>
      </c>
      <c r="B31" s="37">
        <v>327</v>
      </c>
      <c r="C31" s="25" t="str">
        <f>VLOOKUP(B31,'[1]LISTADO ATM'!$A$2:$B$822,2,0)</f>
        <v xml:space="preserve">ATM UNP CCN (Nacional 27 de Febrero) </v>
      </c>
      <c r="D31" s="22" t="s">
        <v>18</v>
      </c>
      <c r="E31" s="27">
        <v>3335923368</v>
      </c>
    </row>
    <row r="32" spans="1:5" ht="18" x14ac:dyDescent="0.25">
      <c r="A32" s="33" t="str">
        <f>VLOOKUP(B32,'[1]LISTADO ATM'!$A$2:$C$822,3,0)</f>
        <v>NORTE</v>
      </c>
      <c r="B32" s="37">
        <v>196</v>
      </c>
      <c r="C32" s="25" t="str">
        <f>VLOOKUP(B32,'[1]LISTADO ATM'!$A$2:$B$822,2,0)</f>
        <v xml:space="preserve">ATM Estación Texaco Cangrejo Farmacia (Sosúa) </v>
      </c>
      <c r="D32" s="22" t="s">
        <v>18</v>
      </c>
      <c r="E32" s="27">
        <v>3335924037</v>
      </c>
    </row>
    <row r="33" spans="1:5" ht="21" customHeight="1" x14ac:dyDescent="0.25">
      <c r="A33" s="33" t="str">
        <f>VLOOKUP(B33,'[1]LISTADO ATM'!$A$2:$C$822,3,0)</f>
        <v>DISTRITO NACIONAL</v>
      </c>
      <c r="B33" s="37">
        <v>365</v>
      </c>
      <c r="C33" s="25" t="str">
        <f>VLOOKUP(B33,'[1]LISTADO ATM'!$A$2:$B$822,2,0)</f>
        <v>ATM Centro Medico de Diabetes, Obesidad y Endocrinología (CEMDOE)</v>
      </c>
      <c r="D33" s="22" t="s">
        <v>18</v>
      </c>
      <c r="E33" s="27">
        <v>3335924264</v>
      </c>
    </row>
    <row r="34" spans="1:5" ht="18" x14ac:dyDescent="0.25">
      <c r="A34" s="33" t="str">
        <f>VLOOKUP(B34,'[1]LISTADO ATM'!$A$2:$C$822,3,0)</f>
        <v>DISTRITO NACIONAL</v>
      </c>
      <c r="B34" s="37">
        <v>678</v>
      </c>
      <c r="C34" s="25" t="str">
        <f>VLOOKUP(B34,'[1]LISTADO ATM'!$A$2:$B$822,2,0)</f>
        <v>ATM Eco Petroleo San Isidro</v>
      </c>
      <c r="D34" s="22" t="s">
        <v>18</v>
      </c>
      <c r="E34" s="27">
        <v>3335924285</v>
      </c>
    </row>
    <row r="35" spans="1:5" ht="18" x14ac:dyDescent="0.25">
      <c r="A35" s="33" t="str">
        <f>VLOOKUP(B35,'[1]LISTADO ATM'!$A$2:$C$822,3,0)</f>
        <v>DISTRITO NACIONAL</v>
      </c>
      <c r="B35" s="37">
        <v>577</v>
      </c>
      <c r="C35" s="25" t="str">
        <f>VLOOKUP(B35,'[1]LISTADO ATM'!$A$2:$B$822,2,0)</f>
        <v xml:space="preserve">ATM Olé Ave. Duarte </v>
      </c>
      <c r="D35" s="22" t="s">
        <v>18</v>
      </c>
      <c r="E35" s="27">
        <v>3335922989</v>
      </c>
    </row>
    <row r="36" spans="1:5" ht="18" x14ac:dyDescent="0.25">
      <c r="A36" s="33" t="str">
        <f>VLOOKUP(B36,'[1]LISTADO ATM'!$A$2:$C$822,3,0)</f>
        <v>DISTRITO NACIONAL</v>
      </c>
      <c r="B36" s="37">
        <v>446</v>
      </c>
      <c r="C36" s="25" t="str">
        <f>VLOOKUP(B36,'[1]LISTADO ATM'!$A$2:$B$822,2,0)</f>
        <v>ATM Hipodromo V Centenario</v>
      </c>
      <c r="D36" s="22" t="s">
        <v>18</v>
      </c>
      <c r="E36" s="27">
        <v>3335924338</v>
      </c>
    </row>
    <row r="37" spans="1:5" ht="18" x14ac:dyDescent="0.25">
      <c r="A37" s="26" t="s">
        <v>11</v>
      </c>
      <c r="B37" s="38">
        <f>COUNT(B30:B36)</f>
        <v>7</v>
      </c>
      <c r="C37" s="14"/>
      <c r="D37" s="14"/>
      <c r="E37" s="14"/>
    </row>
    <row r="38" spans="1:5" ht="15.75" thickBot="1" x14ac:dyDescent="0.3">
      <c r="B38" s="5"/>
      <c r="E38" s="5"/>
    </row>
    <row r="39" spans="1:5" ht="18" x14ac:dyDescent="0.25">
      <c r="A39" s="51" t="s">
        <v>13</v>
      </c>
      <c r="B39" s="52"/>
      <c r="C39" s="52"/>
      <c r="D39" s="52"/>
      <c r="E39" s="53"/>
    </row>
    <row r="40" spans="1:5" ht="18" x14ac:dyDescent="0.25">
      <c r="A40" s="2" t="s">
        <v>5</v>
      </c>
      <c r="B40" s="2" t="s">
        <v>6</v>
      </c>
      <c r="C40" s="4" t="s">
        <v>7</v>
      </c>
      <c r="D40" s="18" t="s">
        <v>8</v>
      </c>
      <c r="E40" s="18" t="s">
        <v>9</v>
      </c>
    </row>
    <row r="41" spans="1:5" ht="18" x14ac:dyDescent="0.25">
      <c r="A41" s="19" t="str">
        <f>VLOOKUP(B41,'[1]LISTADO ATM'!$A$2:$C$822,3,0)</f>
        <v>DISTRITO NACIONAL</v>
      </c>
      <c r="B41" s="22">
        <v>946</v>
      </c>
      <c r="C41" s="25" t="str">
        <f>VLOOKUP(B41,'[1]LISTADO ATM'!$A$2:$B$822,2,0)</f>
        <v xml:space="preserve">ATM Oficina Núñez de Cáceres I </v>
      </c>
      <c r="D41" s="39" t="s">
        <v>23</v>
      </c>
      <c r="E41" s="22">
        <v>3335922859</v>
      </c>
    </row>
    <row r="42" spans="1:5" ht="18" x14ac:dyDescent="0.25">
      <c r="A42" s="19" t="str">
        <f>VLOOKUP(B42,'[1]LISTADO ATM'!$A$2:$C$822,3,0)</f>
        <v>ESTE</v>
      </c>
      <c r="B42" s="22">
        <v>211</v>
      </c>
      <c r="C42" s="25" t="str">
        <f>VLOOKUP(B42,'[1]LISTADO ATM'!$A$2:$B$822,2,0)</f>
        <v xml:space="preserve">ATM Oficina La Romana I </v>
      </c>
      <c r="D42" s="39" t="s">
        <v>22</v>
      </c>
      <c r="E42" s="22">
        <v>3335923005</v>
      </c>
    </row>
    <row r="43" spans="1:5" ht="18" x14ac:dyDescent="0.25">
      <c r="A43" s="19" t="str">
        <f>VLOOKUP(B43,'[1]LISTADO ATM'!$A$2:$C$822,3,0)</f>
        <v>DISTRITO NACIONAL</v>
      </c>
      <c r="B43" s="22">
        <v>957</v>
      </c>
      <c r="C43" s="25" t="str">
        <f>VLOOKUP(B43,'[1]LISTADO ATM'!$A$2:$B$822,2,0)</f>
        <v xml:space="preserve">ATM Oficina Venezuela </v>
      </c>
      <c r="D43" s="39" t="s">
        <v>22</v>
      </c>
      <c r="E43" s="22">
        <v>3335923992</v>
      </c>
    </row>
    <row r="44" spans="1:5" ht="18" x14ac:dyDescent="0.25">
      <c r="A44" s="19" t="str">
        <f>VLOOKUP(B44,'[1]LISTADO ATM'!$A$2:$C$822,3,0)</f>
        <v>DISTRITO NACIONAL</v>
      </c>
      <c r="B44" s="22">
        <v>738</v>
      </c>
      <c r="C44" s="25" t="str">
        <f>VLOOKUP(B44,'[1]LISTADO ATM'!$A$2:$B$822,2,0)</f>
        <v xml:space="preserve">ATM Zona Franca Los Alcarrizos </v>
      </c>
      <c r="D44" s="39" t="s">
        <v>22</v>
      </c>
      <c r="E44" s="22">
        <v>3335924127</v>
      </c>
    </row>
    <row r="45" spans="1:5" ht="18" x14ac:dyDescent="0.25">
      <c r="A45" s="19" t="str">
        <f>VLOOKUP(B45,'[1]LISTADO ATM'!$A$2:$C$822,3,0)</f>
        <v>DISTRITO NACIONAL</v>
      </c>
      <c r="B45" s="22">
        <v>589</v>
      </c>
      <c r="C45" s="25" t="str">
        <f>VLOOKUP(B45,'[1]LISTADO ATM'!$A$2:$B$822,2,0)</f>
        <v xml:space="preserve">ATM S/M Bravo San Vicente de Paul </v>
      </c>
      <c r="D45" s="39" t="s">
        <v>22</v>
      </c>
      <c r="E45" s="22">
        <v>3335924336</v>
      </c>
    </row>
    <row r="46" spans="1:5" ht="18" x14ac:dyDescent="0.25">
      <c r="A46" s="26" t="s">
        <v>11</v>
      </c>
      <c r="B46" s="38">
        <f>COUNT(B41:B45)</f>
        <v>5</v>
      </c>
      <c r="C46" s="14"/>
      <c r="D46" s="17"/>
      <c r="E46" s="17"/>
    </row>
    <row r="47" spans="1:5" ht="15.75" thickBot="1" x14ac:dyDescent="0.3">
      <c r="B47" s="5"/>
      <c r="E47" s="5"/>
    </row>
    <row r="48" spans="1:5" ht="18.75" thickBot="1" x14ac:dyDescent="0.3">
      <c r="A48" s="54" t="s">
        <v>12</v>
      </c>
      <c r="B48" s="55"/>
      <c r="C48" t="s">
        <v>17</v>
      </c>
      <c r="D48" s="5"/>
      <c r="E48" s="5"/>
    </row>
    <row r="49" spans="1:5" ht="18.75" thickBot="1" x14ac:dyDescent="0.3">
      <c r="A49" s="34">
        <f>+B26+B37+B46</f>
        <v>19</v>
      </c>
      <c r="B49" s="35"/>
    </row>
    <row r="50" spans="1:5" ht="15.75" thickBot="1" x14ac:dyDescent="0.3">
      <c r="B50" s="5"/>
      <c r="E50" s="5"/>
    </row>
    <row r="51" spans="1:5" ht="18.75" thickBot="1" x14ac:dyDescent="0.3">
      <c r="A51" s="45" t="s">
        <v>15</v>
      </c>
      <c r="B51" s="46"/>
      <c r="C51" s="46"/>
      <c r="D51" s="46"/>
      <c r="E51" s="47"/>
    </row>
    <row r="52" spans="1:5" ht="18" x14ac:dyDescent="0.25">
      <c r="A52" s="6" t="s">
        <v>5</v>
      </c>
      <c r="B52" s="6" t="s">
        <v>6</v>
      </c>
      <c r="C52" s="4" t="s">
        <v>7</v>
      </c>
      <c r="D52" s="41" t="s">
        <v>8</v>
      </c>
      <c r="E52" s="42"/>
    </row>
    <row r="53" spans="1:5" ht="18" x14ac:dyDescent="0.25">
      <c r="A53" s="22" t="str">
        <f>VLOOKUP(B53,'[1]LISTADO ATM'!$A$2:$C$822,3,0)</f>
        <v>DISTRITO NACIONAL</v>
      </c>
      <c r="B53" s="22">
        <v>813</v>
      </c>
      <c r="C53" s="22" t="str">
        <f>VLOOKUP(B53,'[1]LISTADO ATM'!$A$2:$B$822,2,0)</f>
        <v>ATM Oficina Occidental Mall</v>
      </c>
      <c r="D53" s="43" t="s">
        <v>21</v>
      </c>
      <c r="E53" s="44"/>
    </row>
    <row r="54" spans="1:5" ht="18" x14ac:dyDescent="0.25">
      <c r="A54" s="22" t="str">
        <f>VLOOKUP(B54,'[1]LISTADO ATM'!$A$2:$C$822,3,0)</f>
        <v>DISTRITO NACIONAL</v>
      </c>
      <c r="B54" s="22">
        <v>571</v>
      </c>
      <c r="C54" s="22" t="str">
        <f>VLOOKUP(B54,'[1]LISTADO ATM'!$A$2:$B$822,2,0)</f>
        <v xml:space="preserve">ATM Hospital Central FF. AA. </v>
      </c>
      <c r="D54" s="43" t="s">
        <v>21</v>
      </c>
      <c r="E54" s="44"/>
    </row>
    <row r="55" spans="1:5" ht="18" x14ac:dyDescent="0.25">
      <c r="A55" s="22" t="str">
        <f>VLOOKUP(B55,'[1]LISTADO ATM'!$A$2:$C$822,3,0)</f>
        <v>ESTE</v>
      </c>
      <c r="B55" s="22">
        <v>111</v>
      </c>
      <c r="C55" s="22" t="str">
        <f>VLOOKUP(B55,'[1]LISTADO ATM'!$A$2:$B$822,2,0)</f>
        <v xml:space="preserve">ATM Oficina San Pedro </v>
      </c>
      <c r="D55" s="43" t="s">
        <v>21</v>
      </c>
      <c r="E55" s="44"/>
    </row>
    <row r="56" spans="1:5" ht="18" x14ac:dyDescent="0.25">
      <c r="A56" s="22" t="str">
        <f>VLOOKUP(B56,'[1]LISTADO ATM'!$A$2:$C$822,3,0)</f>
        <v>NORTE</v>
      </c>
      <c r="B56" s="22">
        <v>181</v>
      </c>
      <c r="C56" s="22" t="str">
        <f>VLOOKUP(B56,'[1]LISTADO ATM'!$A$2:$B$822,2,0)</f>
        <v xml:space="preserve">ATM Oficina Sabaneta </v>
      </c>
      <c r="D56" s="43" t="s">
        <v>21</v>
      </c>
      <c r="E56" s="44"/>
    </row>
    <row r="57" spans="1:5" ht="18" x14ac:dyDescent="0.25">
      <c r="A57" s="22" t="str">
        <f>VLOOKUP(B57,'[1]LISTADO ATM'!$A$2:$C$822,3,0)</f>
        <v>NORTE</v>
      </c>
      <c r="B57" s="22">
        <v>837</v>
      </c>
      <c r="C57" s="22" t="str">
        <f>VLOOKUP(B57,'[1]LISTADO ATM'!$A$2:$B$822,2,0)</f>
        <v>ATM Estación Next Canabacoa</v>
      </c>
      <c r="D57" s="43" t="s">
        <v>21</v>
      </c>
      <c r="E57" s="44"/>
    </row>
    <row r="58" spans="1:5" ht="18" x14ac:dyDescent="0.25">
      <c r="A58" s="22" t="str">
        <f>VLOOKUP(B58,'[1]LISTADO ATM'!$A$2:$C$822,3,0)</f>
        <v>DISTRITO NACIONAL</v>
      </c>
      <c r="B58" s="22">
        <v>930</v>
      </c>
      <c r="C58" s="22" t="str">
        <f>VLOOKUP(B58,'[1]LISTADO ATM'!$A$2:$B$822,2,0)</f>
        <v>ATM Oficina Plaza Spring Center</v>
      </c>
      <c r="D58" s="43" t="s">
        <v>21</v>
      </c>
      <c r="E58" s="44"/>
    </row>
    <row r="59" spans="1:5" ht="18" x14ac:dyDescent="0.25">
      <c r="A59" s="22" t="str">
        <f>VLOOKUP(B59,'[1]LISTADO ATM'!$A$2:$C$822,3,0)</f>
        <v>DISTRITO NACIONAL</v>
      </c>
      <c r="B59" s="22">
        <v>461</v>
      </c>
      <c r="C59" s="22" t="str">
        <f>VLOOKUP(B59,'[1]LISTADO ATM'!$A$2:$B$822,2,0)</f>
        <v xml:space="preserve">ATM Autobanco Sarasota I </v>
      </c>
      <c r="D59" s="43" t="s">
        <v>21</v>
      </c>
      <c r="E59" s="44"/>
    </row>
    <row r="60" spans="1:5" ht="18" x14ac:dyDescent="0.25">
      <c r="A60" s="22" t="str">
        <f>VLOOKUP(B60,'[1]LISTADO ATM'!$A$2:$C$822,3,0)</f>
        <v>NORTE</v>
      </c>
      <c r="B60" s="22">
        <v>93</v>
      </c>
      <c r="C60" s="22" t="str">
        <f>VLOOKUP(B60,'[1]LISTADO ATM'!$A$2:$B$822,2,0)</f>
        <v xml:space="preserve">ATM Oficina Cotuí </v>
      </c>
      <c r="D60" s="43" t="s">
        <v>24</v>
      </c>
      <c r="E60" s="44"/>
    </row>
    <row r="61" spans="1:5" ht="18" x14ac:dyDescent="0.25">
      <c r="A61" s="22" t="str">
        <f>VLOOKUP(B61,'[1]LISTADO ATM'!$A$2:$C$822,3,0)</f>
        <v>DISTRITO NACIONAL</v>
      </c>
      <c r="B61" s="22">
        <v>194</v>
      </c>
      <c r="C61" s="22" t="str">
        <f>VLOOKUP(B61,'[1]LISTADO ATM'!$A$2:$B$822,2,0)</f>
        <v xml:space="preserve">ATM UNP Pantoja </v>
      </c>
      <c r="D61" s="43" t="s">
        <v>21</v>
      </c>
      <c r="E61" s="44"/>
    </row>
    <row r="62" spans="1:5" ht="18" x14ac:dyDescent="0.25">
      <c r="A62" s="22" t="str">
        <f>VLOOKUP(B62,'[1]LISTADO ATM'!$A$2:$C$822,3,0)</f>
        <v>DISTRITO NACIONAL</v>
      </c>
      <c r="B62" s="22">
        <v>486</v>
      </c>
      <c r="C62" s="22" t="str">
        <f>VLOOKUP(B62,'[1]LISTADO ATM'!$A$2:$B$822,2,0)</f>
        <v xml:space="preserve">ATM Olé La Caleta </v>
      </c>
      <c r="D62" s="43" t="s">
        <v>24</v>
      </c>
      <c r="E62" s="44"/>
    </row>
    <row r="63" spans="1:5" ht="18" x14ac:dyDescent="0.25">
      <c r="A63" s="22" t="str">
        <f>VLOOKUP(B63,'[1]LISTADO ATM'!$A$2:$C$822,3,0)</f>
        <v>DISTRITO NACIONAL</v>
      </c>
      <c r="B63" s="22">
        <v>557</v>
      </c>
      <c r="C63" s="22" t="str">
        <f>VLOOKUP(B63,'[1]LISTADO ATM'!$A$2:$B$822,2,0)</f>
        <v xml:space="preserve">ATM Multicentro La Sirena Ave. Mella </v>
      </c>
      <c r="D63" s="43" t="s">
        <v>24</v>
      </c>
      <c r="E63" s="44"/>
    </row>
    <row r="64" spans="1:5" ht="18" x14ac:dyDescent="0.25">
      <c r="A64" s="22" t="str">
        <f>VLOOKUP(B64,'[1]LISTADO ATM'!$A$2:$C$822,3,0)</f>
        <v>ESTE</v>
      </c>
      <c r="B64" s="22">
        <v>844</v>
      </c>
      <c r="C64" s="22" t="str">
        <f>VLOOKUP(B64,'[1]LISTADO ATM'!$A$2:$B$822,2,0)</f>
        <v xml:space="preserve">ATM San Juan Shopping Center (Bávaro) </v>
      </c>
      <c r="D64" s="43" t="s">
        <v>21</v>
      </c>
      <c r="E64" s="44"/>
    </row>
    <row r="65" spans="1:5" ht="18" x14ac:dyDescent="0.25">
      <c r="A65" s="22" t="str">
        <f>VLOOKUP(B65,'[1]LISTADO ATM'!$A$2:$C$822,3,0)</f>
        <v>DISTRITO NACIONAL</v>
      </c>
      <c r="B65" s="22">
        <v>908</v>
      </c>
      <c r="C65" s="22" t="str">
        <f>VLOOKUP(B65,'[1]LISTADO ATM'!$A$2:$B$822,2,0)</f>
        <v xml:space="preserve">ATM Oficina Plaza Botánika </v>
      </c>
      <c r="D65" s="43" t="s">
        <v>21</v>
      </c>
      <c r="E65" s="44"/>
    </row>
    <row r="66" spans="1:5" ht="18.75" thickBot="1" x14ac:dyDescent="0.3">
      <c r="A66" s="26" t="s">
        <v>11</v>
      </c>
      <c r="B66" s="36">
        <f>COUNT(B53:B65)</f>
        <v>13</v>
      </c>
      <c r="C66" s="23"/>
      <c r="D66" s="23"/>
      <c r="E66" s="24"/>
    </row>
  </sheetData>
  <mergeCells count="25">
    <mergeCell ref="D58:E58"/>
    <mergeCell ref="D59:E59"/>
    <mergeCell ref="D60:E60"/>
    <mergeCell ref="D61:E61"/>
    <mergeCell ref="D62:E62"/>
    <mergeCell ref="D63:E63"/>
    <mergeCell ref="D64:E64"/>
    <mergeCell ref="D65:E65"/>
    <mergeCell ref="A1:E1"/>
    <mergeCell ref="A2:E2"/>
    <mergeCell ref="A7:E7"/>
    <mergeCell ref="C10:E10"/>
    <mergeCell ref="A12:E12"/>
    <mergeCell ref="C15:E15"/>
    <mergeCell ref="A17:E17"/>
    <mergeCell ref="A28:E28"/>
    <mergeCell ref="A39:E39"/>
    <mergeCell ref="A48:B48"/>
    <mergeCell ref="D52:E52"/>
    <mergeCell ref="D54:E54"/>
    <mergeCell ref="D56:E56"/>
    <mergeCell ref="D57:E57"/>
    <mergeCell ref="A51:E51"/>
    <mergeCell ref="D55:E55"/>
    <mergeCell ref="D53:E5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7">
        <v>411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411 813 571 111 181 837 930 461                                                      </v>
      </c>
    </row>
    <row r="3" spans="2:6" ht="18.75" thickBot="1" x14ac:dyDescent="0.3">
      <c r="B3" s="37">
        <v>813</v>
      </c>
      <c r="C3" s="29" t="s">
        <v>17</v>
      </c>
    </row>
    <row r="4" spans="2:6" ht="18.75" thickBot="1" x14ac:dyDescent="0.3">
      <c r="B4" s="37">
        <v>571</v>
      </c>
      <c r="C4" s="29" t="s">
        <v>17</v>
      </c>
    </row>
    <row r="5" spans="2:6" ht="18.75" thickBot="1" x14ac:dyDescent="0.3">
      <c r="B5" s="37">
        <v>111</v>
      </c>
      <c r="C5" s="29" t="s">
        <v>17</v>
      </c>
    </row>
    <row r="6" spans="2:6" ht="18.75" thickBot="1" x14ac:dyDescent="0.3">
      <c r="B6" s="37">
        <v>181</v>
      </c>
      <c r="C6" s="29" t="s">
        <v>17</v>
      </c>
    </row>
    <row r="7" spans="2:6" ht="18.75" thickBot="1" x14ac:dyDescent="0.3">
      <c r="B7" s="22">
        <v>837</v>
      </c>
      <c r="C7" s="29" t="s">
        <v>17</v>
      </c>
    </row>
    <row r="8" spans="2:6" ht="18.75" thickBot="1" x14ac:dyDescent="0.3">
      <c r="B8" s="22">
        <v>930</v>
      </c>
      <c r="C8" s="29" t="s">
        <v>17</v>
      </c>
    </row>
    <row r="9" spans="2:6" ht="18.75" thickBot="1" x14ac:dyDescent="0.3">
      <c r="B9" s="37">
        <v>461</v>
      </c>
      <c r="C9" s="29" t="s">
        <v>17</v>
      </c>
    </row>
    <row r="10" spans="2:6" ht="18.75" thickBot="1" x14ac:dyDescent="0.3">
      <c r="B10" s="37"/>
      <c r="C10" s="29" t="s">
        <v>17</v>
      </c>
    </row>
    <row r="11" spans="2:6" ht="18.75" thickBot="1" x14ac:dyDescent="0.3">
      <c r="B11" s="37"/>
      <c r="C11" s="29" t="s">
        <v>17</v>
      </c>
    </row>
    <row r="12" spans="2:6" ht="18.75" thickBot="1" x14ac:dyDescent="0.3">
      <c r="B12" s="37"/>
      <c r="C12" s="29" t="s">
        <v>17</v>
      </c>
    </row>
    <row r="13" spans="2:6" ht="18.75" thickBot="1" x14ac:dyDescent="0.3">
      <c r="B13" s="37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18" priority="764"/>
  </conditionalFormatting>
  <conditionalFormatting sqref="B32:B68">
    <cfRule type="duplicateValues" dxfId="17" priority="762"/>
  </conditionalFormatting>
  <conditionalFormatting sqref="B14:B31">
    <cfRule type="duplicateValues" dxfId="16" priority="54"/>
  </conditionalFormatting>
  <conditionalFormatting sqref="B9:B13">
    <cfRule type="duplicateValues" dxfId="15" priority="21"/>
  </conditionalFormatting>
  <conditionalFormatting sqref="B9:B13">
    <cfRule type="duplicateValues" dxfId="14" priority="37"/>
  </conditionalFormatting>
  <conditionalFormatting sqref="B9:B13">
    <cfRule type="duplicateValues" dxfId="13" priority="38"/>
    <cfRule type="duplicateValues" dxfId="12" priority="39"/>
  </conditionalFormatting>
  <conditionalFormatting sqref="B7:B8">
    <cfRule type="duplicateValues" dxfId="11" priority="9"/>
  </conditionalFormatting>
  <conditionalFormatting sqref="B7:B8">
    <cfRule type="duplicateValues" dxfId="10" priority="18"/>
  </conditionalFormatting>
  <conditionalFormatting sqref="B7:B8">
    <cfRule type="duplicateValues" dxfId="9" priority="19"/>
    <cfRule type="duplicateValues" dxfId="8" priority="20"/>
  </conditionalFormatting>
  <conditionalFormatting sqref="B2">
    <cfRule type="duplicateValues" dxfId="7" priority="3"/>
  </conditionalFormatting>
  <conditionalFormatting sqref="B2">
    <cfRule type="duplicateValues" dxfId="6" priority="2"/>
  </conditionalFormatting>
  <conditionalFormatting sqref="B2:B6">
    <cfRule type="duplicateValues" dxfId="5" priority="1"/>
  </conditionalFormatting>
  <conditionalFormatting sqref="B2">
    <cfRule type="duplicateValues" dxfId="4" priority="4"/>
    <cfRule type="duplicateValues" dxfId="3" priority="5"/>
  </conditionalFormatting>
  <conditionalFormatting sqref="B3:B6">
    <cfRule type="duplicateValues" dxfId="2" priority="6"/>
  </conditionalFormatting>
  <conditionalFormatting sqref="B3:B6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2021-06-18T09:44:53Z</dcterms:modified>
</cp:coreProperties>
</file>