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20\"/>
    </mc:Choice>
  </mc:AlternateContent>
  <bookViews>
    <workbookView xWindow="0" yWindow="0" windowWidth="24000" windowHeight="957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Efectivo!$A$74:$E$74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1" l="1"/>
  <c r="A51" i="1"/>
  <c r="B52" i="1"/>
  <c r="C50" i="1" l="1"/>
  <c r="A50" i="1"/>
  <c r="B14" i="1" l="1"/>
  <c r="B71" i="1"/>
  <c r="C67" i="1"/>
  <c r="C68" i="1"/>
  <c r="A67" i="1"/>
  <c r="A68" i="1"/>
  <c r="C95" i="1"/>
  <c r="C96" i="1"/>
  <c r="C97" i="1"/>
  <c r="A95" i="1"/>
  <c r="A96" i="1"/>
  <c r="A97" i="1"/>
  <c r="B98" i="1"/>
  <c r="B83" i="1"/>
  <c r="C11" i="1"/>
  <c r="C12" i="1"/>
  <c r="C13" i="1"/>
  <c r="A11" i="1"/>
  <c r="A12" i="1"/>
  <c r="A13" i="1"/>
  <c r="C45" i="1"/>
  <c r="C46" i="1"/>
  <c r="C47" i="1"/>
  <c r="C48" i="1"/>
  <c r="C49" i="1"/>
  <c r="C65" i="1"/>
  <c r="C66" i="1"/>
  <c r="C69" i="1"/>
  <c r="C70" i="1"/>
  <c r="A64" i="1"/>
  <c r="A65" i="1"/>
  <c r="A66" i="1"/>
  <c r="A69" i="1"/>
  <c r="A70" i="1"/>
  <c r="C80" i="1"/>
  <c r="C81" i="1"/>
  <c r="C82" i="1"/>
  <c r="A80" i="1"/>
  <c r="A81" i="1"/>
  <c r="A82" i="1"/>
  <c r="A45" i="1"/>
  <c r="A46" i="1"/>
  <c r="A47" i="1"/>
  <c r="A48" i="1"/>
  <c r="A49" i="1"/>
  <c r="A10" i="1" l="1"/>
  <c r="A9" i="1"/>
  <c r="C10" i="1"/>
  <c r="C64" i="1" l="1"/>
  <c r="C44" i="1"/>
  <c r="A44" i="1"/>
  <c r="C9" i="1" l="1"/>
  <c r="C41" i="1"/>
  <c r="C42" i="1"/>
  <c r="C43" i="1"/>
  <c r="A41" i="1"/>
  <c r="A42" i="1"/>
  <c r="A43" i="1"/>
  <c r="C38" i="1"/>
  <c r="C39" i="1"/>
  <c r="C40" i="1"/>
  <c r="A38" i="1"/>
  <c r="A39" i="1"/>
  <c r="A40" i="1"/>
  <c r="A37" i="1" l="1"/>
  <c r="C37" i="1"/>
  <c r="C62" i="1"/>
  <c r="C63" i="1"/>
  <c r="A62" i="1"/>
  <c r="A63" i="1"/>
  <c r="A78" i="1" l="1"/>
  <c r="A79" i="1"/>
  <c r="C78" i="1"/>
  <c r="C79" i="1"/>
  <c r="A77" i="1"/>
  <c r="C77" i="1"/>
  <c r="C36" i="1"/>
  <c r="A36" i="1"/>
  <c r="A61" i="1"/>
  <c r="C61" i="1"/>
  <c r="A18" i="1"/>
  <c r="C18" i="1"/>
  <c r="C93" i="1" l="1"/>
  <c r="A93" i="1"/>
  <c r="C60" i="1" l="1"/>
  <c r="A60" i="1"/>
  <c r="B19" i="1"/>
  <c r="C32" i="1"/>
  <c r="C33" i="1"/>
  <c r="C34" i="1"/>
  <c r="C35" i="1"/>
  <c r="A32" i="1"/>
  <c r="A33" i="1"/>
  <c r="A34" i="1"/>
  <c r="A35" i="1"/>
  <c r="C92" i="1"/>
  <c r="C94" i="1"/>
  <c r="A92" i="1"/>
  <c r="A94" i="1"/>
  <c r="A59" i="1" l="1"/>
  <c r="C59" i="1"/>
  <c r="A31" i="1"/>
  <c r="C31" i="1"/>
  <c r="A30" i="1" l="1"/>
  <c r="C30" i="1"/>
  <c r="A29" i="1"/>
  <c r="C29" i="1"/>
  <c r="A58" i="1"/>
  <c r="C58" i="1"/>
  <c r="C91" i="1" l="1"/>
  <c r="A91" i="1"/>
  <c r="C90" i="1"/>
  <c r="A90" i="1"/>
  <c r="A76" i="1" l="1"/>
  <c r="C76" i="1"/>
  <c r="A57" i="1"/>
  <c r="C57" i="1"/>
  <c r="A28" i="1"/>
  <c r="C28" i="1"/>
  <c r="A56" i="1"/>
  <c r="A27" i="1"/>
  <c r="C56" i="1"/>
  <c r="C27" i="1"/>
  <c r="A26" i="1" l="1"/>
  <c r="C26" i="1"/>
  <c r="C75" i="1" l="1"/>
  <c r="A75" i="1"/>
  <c r="A25" i="1"/>
  <c r="C25" i="1"/>
  <c r="C24" i="1"/>
  <c r="A24" i="1"/>
  <c r="F2" i="3" l="1"/>
  <c r="A23" i="1" l="1"/>
  <c r="C23" i="1"/>
  <c r="A86" i="1" l="1"/>
</calcChain>
</file>

<file path=xl/sharedStrings.xml><?xml version="1.0" encoding="utf-8"?>
<sst xmlns="http://schemas.openxmlformats.org/spreadsheetml/2006/main" count="1005" uniqueCount="37">
  <si>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</si>
  <si>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</si>
  <si>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</si>
  <si>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</si>
  <si>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</si>
  <si>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</si>
  <si>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</si>
  <si>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</si>
  <si>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</si>
  <si>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</si>
  <si>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</si>
  <si>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</si>
  <si>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</si>
  <si>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</si>
  <si>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</si>
  <si>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</si>
  <si>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</si>
  <si>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</si>
  <si>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</si>
  <si>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</si>
  <si>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</si>
  <si>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</si>
  <si>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GAVETA DE DEPOSITO LLENA</t>
  </si>
  <si>
    <t>2 Gavetas Vacías + 1 Fallando</t>
  </si>
  <si>
    <t>Abastecido</t>
  </si>
  <si>
    <t>GAVETA DE RECHAZO LLENA</t>
  </si>
  <si>
    <t>3335925909</t>
  </si>
  <si>
    <t>3335925908</t>
  </si>
  <si>
    <t>3335925907</t>
  </si>
  <si>
    <t>3335925949</t>
  </si>
  <si>
    <t>3335925948</t>
  </si>
  <si>
    <t>3335925947</t>
  </si>
  <si>
    <t>3335925945</t>
  </si>
  <si>
    <t>3335925957</t>
  </si>
  <si>
    <t>3335925956</t>
  </si>
  <si>
    <t>3335925983 </t>
  </si>
  <si>
    <t>3335925961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</si>
</sst>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1"/>
      <tableStyleElement type="headerRow" dxfId="70"/>
      <tableStyleElement type="totalRow" dxfId="69"/>
      <tableStyleElement type="firstColumn" dxfId="68"/>
      <tableStyleElement type="lastColumn" dxfId="67"/>
      <tableStyleElement type="firstRowStripe" dxfId="66"/>
      <tableStyleElement type="firstColumnStrip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topLeftCell="A81" zoomScale="85" zoomScaleNormal="85" workbookViewId="0">
      <selection activeCell="G52" sqref="G52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79.5703125" bestFit="1" customWidth="1"/>
    <col min="4" max="4" width="39.28515625" bestFit="1" customWidth="1"/>
    <col min="5" max="5" width="18.85546875" bestFit="1" customWidth="1"/>
  </cols>
  <sheetData>
    <row r="1" spans="1:5" ht="22.5" x14ac:dyDescent="0.25">
      <c r="A1" s="45" t="s">
        <v>1</v>
      </c>
      <c r="B1" s="46"/>
      <c r="C1" s="46"/>
      <c r="D1" s="46"/>
      <c r="E1" s="47"/>
    </row>
    <row r="2" spans="1:5" ht="25.5" x14ac:dyDescent="0.25">
      <c r="A2" s="48" t="s">
        <v>0</v>
      </c>
      <c r="B2" s="49"/>
      <c r="C2" s="49"/>
      <c r="D2" s="49"/>
      <c r="E2" s="50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44367.25</v>
      </c>
      <c r="C4" s="1"/>
      <c r="D4" s="1"/>
      <c r="E4" s="11"/>
    </row>
    <row r="5" spans="1:5" ht="18.75" thickBot="1" x14ac:dyDescent="0.3">
      <c r="A5" s="7" t="s">
        <v>3</v>
      </c>
      <c r="B5" s="9">
        <v>44367.708333333336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1" t="s">
        <v>4</v>
      </c>
      <c r="B7" s="52"/>
      <c r="C7" s="52"/>
      <c r="D7" s="52"/>
      <c r="E7" s="53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22" t="str">
        <f>VLOOKUP(B9,'[1]LISTADO ATM'!$A$2:$C$822,3,0)</f>
        <v>SUR</v>
      </c>
      <c r="B9" s="37">
        <v>825</v>
      </c>
      <c r="C9" s="25" t="str">
        <f>VLOOKUP(B9,'[1]LISTADO ATM'!$A$2:$B$822,2,0)</f>
        <v xml:space="preserve">ATM Estacion Eco Cibeles (Las Matas de Farfán) </v>
      </c>
      <c r="D9" s="16" t="s">
        <v>24</v>
      </c>
      <c r="E9" s="27">
        <v>3335925749</v>
      </c>
    </row>
    <row r="10" spans="1:5" ht="18" x14ac:dyDescent="0.25">
      <c r="A10" s="22" t="str">
        <f>VLOOKUP(B10,'[1]LISTADO ATM'!$A$2:$C$822,3,0)</f>
        <v>SUR</v>
      </c>
      <c r="B10" s="37">
        <v>301</v>
      </c>
      <c r="C10" s="25" t="str">
        <f>VLOOKUP(B10,'[1]LISTADO ATM'!$A$2:$B$822,2,0)</f>
        <v xml:space="preserve">ATM UNP Alfa y Omega (Barahona) </v>
      </c>
      <c r="D10" s="16" t="s">
        <v>24</v>
      </c>
      <c r="E10" s="27">
        <v>3335925864</v>
      </c>
    </row>
    <row r="11" spans="1:5" ht="18" x14ac:dyDescent="0.25">
      <c r="A11" s="22" t="str">
        <f>VLOOKUP(B11,'[1]LISTADO ATM'!$A$2:$C$822,3,0)</f>
        <v>DISTRITO NACIONAL</v>
      </c>
      <c r="B11" s="37">
        <v>115</v>
      </c>
      <c r="C11" s="25" t="str">
        <f>VLOOKUP(B11,'[1]LISTADO ATM'!$A$2:$B$822,2,0)</f>
        <v xml:space="preserve">ATM Oficina Megacentro I </v>
      </c>
      <c r="D11" s="16" t="s">
        <v>24</v>
      </c>
      <c r="E11" s="27" t="s">
        <v>30</v>
      </c>
    </row>
    <row r="12" spans="1:5" ht="18" x14ac:dyDescent="0.25">
      <c r="A12" s="22" t="str">
        <f>VLOOKUP(B12,'[1]LISTADO ATM'!$A$2:$C$822,3,0)</f>
        <v>DISTRITO NACIONAL</v>
      </c>
      <c r="B12" s="37">
        <v>823</v>
      </c>
      <c r="C12" s="25" t="str">
        <f>VLOOKUP(B12,'[1]LISTADO ATM'!$A$2:$B$822,2,0)</f>
        <v xml:space="preserve">ATM UNP El Carril (Haina) </v>
      </c>
      <c r="D12" s="16" t="s">
        <v>24</v>
      </c>
      <c r="E12" s="27">
        <v>3335925503</v>
      </c>
    </row>
    <row r="13" spans="1:5" ht="18" x14ac:dyDescent="0.25">
      <c r="A13" s="22" t="str">
        <f>VLOOKUP(B13,'[1]LISTADO ATM'!$A$2:$C$822,3,0)</f>
        <v>NORTE</v>
      </c>
      <c r="B13" s="37">
        <v>511</v>
      </c>
      <c r="C13" s="25" t="str">
        <f>VLOOKUP(B13,'[1]LISTADO ATM'!$A$2:$B$822,2,0)</f>
        <v xml:space="preserve">ATM UNP Río San Juan (Nagua) </v>
      </c>
      <c r="D13" s="16" t="s">
        <v>24</v>
      </c>
      <c r="E13" s="27">
        <v>3335925893</v>
      </c>
    </row>
    <row r="14" spans="1:5" ht="18" x14ac:dyDescent="0.25">
      <c r="A14" s="3" t="s">
        <v>11</v>
      </c>
      <c r="B14" s="38">
        <f>COUNT(B9:B13)</f>
        <v>5</v>
      </c>
      <c r="C14" s="54"/>
      <c r="D14" s="55"/>
      <c r="E14" s="56"/>
    </row>
    <row r="15" spans="1:5" x14ac:dyDescent="0.25">
      <c r="B15" s="5"/>
      <c r="E15" s="5"/>
    </row>
    <row r="16" spans="1:5" ht="18" x14ac:dyDescent="0.25">
      <c r="A16" s="51" t="s">
        <v>16</v>
      </c>
      <c r="B16" s="52"/>
      <c r="C16" s="52"/>
      <c r="D16" s="52"/>
      <c r="E16" s="53"/>
    </row>
    <row r="17" spans="1:5" ht="18" x14ac:dyDescent="0.25">
      <c r="A17" s="2" t="s">
        <v>5</v>
      </c>
      <c r="B17" s="2" t="s">
        <v>6</v>
      </c>
      <c r="C17" s="2" t="s">
        <v>7</v>
      </c>
      <c r="D17" s="2" t="s">
        <v>8</v>
      </c>
      <c r="E17" s="2" t="s">
        <v>9</v>
      </c>
    </row>
    <row r="18" spans="1:5" ht="18" x14ac:dyDescent="0.25">
      <c r="A18" s="22" t="e">
        <f>VLOOKUP(B18,'[1]LISTADO ATM'!$A$2:$C$822,3,0)</f>
        <v>#N/A</v>
      </c>
      <c r="B18" s="22"/>
      <c r="C18" s="40" t="e">
        <f>VLOOKUP(B18,'[1]LISTADO ATM'!$A$2:$B$822,2,0)</f>
        <v>#N/A</v>
      </c>
      <c r="D18" s="16" t="s">
        <v>19</v>
      </c>
      <c r="E18" s="22"/>
    </row>
    <row r="19" spans="1:5" ht="18.75" thickBot="1" x14ac:dyDescent="0.3">
      <c r="A19" s="3" t="s">
        <v>11</v>
      </c>
      <c r="B19" s="36">
        <f>COUNT(#REF!)</f>
        <v>0</v>
      </c>
      <c r="C19" s="57"/>
      <c r="D19" s="58"/>
      <c r="E19" s="59"/>
    </row>
    <row r="20" spans="1:5" ht="15.75" thickBot="1" x14ac:dyDescent="0.3">
      <c r="B20" s="5"/>
      <c r="E20" s="5"/>
    </row>
    <row r="21" spans="1:5" ht="18.75" thickBot="1" x14ac:dyDescent="0.3">
      <c r="A21" s="60" t="s">
        <v>14</v>
      </c>
      <c r="B21" s="61"/>
      <c r="C21" s="61"/>
      <c r="D21" s="61"/>
      <c r="E21" s="62"/>
    </row>
    <row r="22" spans="1:5" ht="18" x14ac:dyDescent="0.25">
      <c r="A22" s="2" t="s">
        <v>5</v>
      </c>
      <c r="B22" s="2" t="s">
        <v>6</v>
      </c>
      <c r="C22" s="2" t="s">
        <v>7</v>
      </c>
      <c r="D22" s="2" t="s">
        <v>8</v>
      </c>
      <c r="E22" s="2" t="s">
        <v>9</v>
      </c>
    </row>
    <row r="23" spans="1:5" ht="18" x14ac:dyDescent="0.25">
      <c r="A23" s="22" t="str">
        <f>VLOOKUP(B23,'[1]LISTADO ATM'!$A$2:$C$822,3,0)</f>
        <v>DISTRITO NACIONAL</v>
      </c>
      <c r="B23" s="22">
        <v>394</v>
      </c>
      <c r="C23" s="25" t="str">
        <f>VLOOKUP(B23,'[1]LISTADO ATM'!$A$2:$B$822,2,0)</f>
        <v xml:space="preserve">ATM Multicentro La Sirena Luperón </v>
      </c>
      <c r="D23" s="15" t="s">
        <v>10</v>
      </c>
      <c r="E23" s="22">
        <v>3335923938</v>
      </c>
    </row>
    <row r="24" spans="1:5" ht="18" x14ac:dyDescent="0.25">
      <c r="A24" s="22" t="str">
        <f>VLOOKUP(B24,'[1]LISTADO ATM'!$A$2:$C$822,3,0)</f>
        <v>SUR</v>
      </c>
      <c r="B24" s="22">
        <v>252</v>
      </c>
      <c r="C24" s="25" t="str">
        <f>VLOOKUP(B24,'[1]LISTADO ATM'!$A$2:$B$822,2,0)</f>
        <v xml:space="preserve">ATM Banco Agrícola (Barahona) </v>
      </c>
      <c r="D24" s="15" t="s">
        <v>10</v>
      </c>
      <c r="E24" s="27">
        <v>3335925844</v>
      </c>
    </row>
    <row r="25" spans="1:5" ht="18" x14ac:dyDescent="0.25">
      <c r="A25" s="22" t="str">
        <f>VLOOKUP(B25,'[1]LISTADO ATM'!$A$2:$C$822,3,0)</f>
        <v>SUR</v>
      </c>
      <c r="B25" s="22">
        <v>249</v>
      </c>
      <c r="C25" s="25" t="str">
        <f>VLOOKUP(B25,'[1]LISTADO ATM'!$A$2:$B$822,2,0)</f>
        <v xml:space="preserve">ATM Banco Agrícola Neiba </v>
      </c>
      <c r="D25" s="15" t="s">
        <v>10</v>
      </c>
      <c r="E25" s="27">
        <v>3335924678</v>
      </c>
    </row>
    <row r="26" spans="1:5" ht="18.75" customHeight="1" x14ac:dyDescent="0.25">
      <c r="A26" s="22" t="str">
        <f>VLOOKUP(B26,'[1]LISTADO ATM'!$A$2:$C$822,3,0)</f>
        <v>NORTE</v>
      </c>
      <c r="B26" s="22">
        <v>142</v>
      </c>
      <c r="C26" s="25" t="str">
        <f>VLOOKUP(B26,'[1]LISTADO ATM'!$A$2:$B$822,2,0)</f>
        <v xml:space="preserve">ATM Centro de Caja Galerías Bonao </v>
      </c>
      <c r="D26" s="15" t="s">
        <v>10</v>
      </c>
      <c r="E26" s="27">
        <v>3335925847</v>
      </c>
    </row>
    <row r="27" spans="1:5" ht="18.75" customHeight="1" x14ac:dyDescent="0.25">
      <c r="A27" s="22" t="str">
        <f>VLOOKUP(B27,'[1]LISTADO ATM'!$A$2:$C$822,3,0)</f>
        <v>DISTRITO NACIONAL</v>
      </c>
      <c r="B27" s="22">
        <v>946</v>
      </c>
      <c r="C27" s="25" t="str">
        <f>VLOOKUP(B27,'[1]LISTADO ATM'!$A$2:$B$822,2,0)</f>
        <v xml:space="preserve">ATM Oficina Núñez de Cáceres I </v>
      </c>
      <c r="D27" s="15" t="s">
        <v>10</v>
      </c>
      <c r="E27" s="27">
        <v>3335925383</v>
      </c>
    </row>
    <row r="28" spans="1:5" ht="18.75" customHeight="1" x14ac:dyDescent="0.25">
      <c r="A28" s="22" t="str">
        <f>VLOOKUP(B28,'[1]LISTADO ATM'!$A$2:$C$822,3,0)</f>
        <v>DISTRITO NACIONAL</v>
      </c>
      <c r="B28" s="22">
        <v>791</v>
      </c>
      <c r="C28" s="25" t="str">
        <f>VLOOKUP(B28,'[1]LISTADO ATM'!$A$2:$B$822,2,0)</f>
        <v xml:space="preserve">ATM Oficina Sans Soucí </v>
      </c>
      <c r="D28" s="15" t="s">
        <v>10</v>
      </c>
      <c r="E28" s="27">
        <v>3335925743</v>
      </c>
    </row>
    <row r="29" spans="1:5" ht="18.75" customHeight="1" x14ac:dyDescent="0.25">
      <c r="A29" s="22" t="str">
        <f>VLOOKUP(B29,'[1]LISTADO ATM'!$A$2:$C$822,3,0)</f>
        <v>DISTRITO NACIONAL</v>
      </c>
      <c r="B29" s="22">
        <v>527</v>
      </c>
      <c r="C29" s="25" t="str">
        <f>VLOOKUP(B29,'[1]LISTADO ATM'!$A$2:$B$822,2,0)</f>
        <v>ATM Oficina Zona Oriental II</v>
      </c>
      <c r="D29" s="15" t="s">
        <v>10</v>
      </c>
      <c r="E29" s="27">
        <v>3335925590</v>
      </c>
    </row>
    <row r="30" spans="1:5" ht="18.75" customHeight="1" x14ac:dyDescent="0.25">
      <c r="A30" s="22" t="str">
        <f>VLOOKUP(B30,'[1]LISTADO ATM'!$A$2:$C$822,3,0)</f>
        <v>DISTRITO NACIONAL</v>
      </c>
      <c r="B30" s="22">
        <v>721</v>
      </c>
      <c r="C30" s="25" t="str">
        <f>VLOOKUP(B30,'[1]LISTADO ATM'!$A$2:$B$822,2,0)</f>
        <v xml:space="preserve">ATM Oficina Charles de Gaulle II </v>
      </c>
      <c r="D30" s="15" t="s">
        <v>10</v>
      </c>
      <c r="E30" s="27">
        <v>3335925756</v>
      </c>
    </row>
    <row r="31" spans="1:5" ht="18.75" customHeight="1" x14ac:dyDescent="0.25">
      <c r="A31" s="22" t="str">
        <f>VLOOKUP(B31,'[1]LISTADO ATM'!$A$2:$C$822,3,0)</f>
        <v>DISTRITO NACIONAL</v>
      </c>
      <c r="B31" s="22">
        <v>554</v>
      </c>
      <c r="C31" s="25" t="str">
        <f>VLOOKUP(B31,'[1]LISTADO ATM'!$A$2:$B$822,2,0)</f>
        <v xml:space="preserve">ATM Oficina Isabel La Católica I </v>
      </c>
      <c r="D31" s="15" t="s">
        <v>10</v>
      </c>
      <c r="E31" s="27">
        <v>3335925826</v>
      </c>
    </row>
    <row r="32" spans="1:5" ht="18.75" customHeight="1" x14ac:dyDescent="0.25">
      <c r="A32" s="22" t="str">
        <f>VLOOKUP(B32,'[1]LISTADO ATM'!$A$2:$C$822,3,0)</f>
        <v>ESTE</v>
      </c>
      <c r="B32" s="22">
        <v>429</v>
      </c>
      <c r="C32" s="25" t="str">
        <f>VLOOKUP(B32,'[1]LISTADO ATM'!$A$2:$B$822,2,0)</f>
        <v xml:space="preserve">ATM Oficina Jumbo La Romana </v>
      </c>
      <c r="D32" s="15" t="s">
        <v>10</v>
      </c>
      <c r="E32" s="27">
        <v>3335925827</v>
      </c>
    </row>
    <row r="33" spans="1:5" ht="18.75" customHeight="1" x14ac:dyDescent="0.25">
      <c r="A33" s="22" t="str">
        <f>VLOOKUP(B33,'[1]LISTADO ATM'!$A$2:$C$822,3,0)</f>
        <v>SUR</v>
      </c>
      <c r="B33" s="22">
        <v>301</v>
      </c>
      <c r="C33" s="25" t="str">
        <f>VLOOKUP(B33,'[1]LISTADO ATM'!$A$2:$B$822,2,0)</f>
        <v xml:space="preserve">ATM UNP Alfa y Omega (Barahona) </v>
      </c>
      <c r="D33" s="15" t="s">
        <v>10</v>
      </c>
      <c r="E33" s="27">
        <v>3335925864</v>
      </c>
    </row>
    <row r="34" spans="1:5" ht="18.75" customHeight="1" x14ac:dyDescent="0.25">
      <c r="A34" s="22" t="str">
        <f>VLOOKUP(B34,'[1]LISTADO ATM'!$A$2:$C$822,3,0)</f>
        <v>ESTE</v>
      </c>
      <c r="B34" s="22">
        <v>114</v>
      </c>
      <c r="C34" s="25" t="str">
        <f>VLOOKUP(B34,'[1]LISTADO ATM'!$A$2:$B$822,2,0)</f>
        <v xml:space="preserve">ATM Oficina Hato Mayor </v>
      </c>
      <c r="D34" s="15" t="s">
        <v>10</v>
      </c>
      <c r="E34" s="27">
        <v>3335925867</v>
      </c>
    </row>
    <row r="35" spans="1:5" ht="18.75" customHeight="1" x14ac:dyDescent="0.25">
      <c r="A35" s="22" t="str">
        <f>VLOOKUP(B35,'[1]LISTADO ATM'!$A$2:$C$822,3,0)</f>
        <v>ESTE</v>
      </c>
      <c r="B35" s="22">
        <v>912</v>
      </c>
      <c r="C35" s="25" t="str">
        <f>VLOOKUP(B35,'[1]LISTADO ATM'!$A$2:$B$822,2,0)</f>
        <v xml:space="preserve">ATM Oficina San Pedro II </v>
      </c>
      <c r="D35" s="15" t="s">
        <v>10</v>
      </c>
      <c r="E35" s="27">
        <v>3335925871</v>
      </c>
    </row>
    <row r="36" spans="1:5" ht="18.75" customHeight="1" x14ac:dyDescent="0.25">
      <c r="A36" s="22" t="str">
        <f>VLOOKUP(B36,'[1]LISTADO ATM'!$A$2:$C$822,3,0)</f>
        <v>DISTRITO NACIONAL</v>
      </c>
      <c r="B36" s="22">
        <v>281</v>
      </c>
      <c r="C36" s="25" t="str">
        <f>VLOOKUP(B36,'[1]LISTADO ATM'!$A$2:$B$822,2,0)</f>
        <v xml:space="preserve">ATM S/M Pola Independencia </v>
      </c>
      <c r="D36" s="15" t="s">
        <v>10</v>
      </c>
      <c r="E36" s="25">
        <v>3335925890</v>
      </c>
    </row>
    <row r="37" spans="1:5" ht="18.75" customHeight="1" x14ac:dyDescent="0.25">
      <c r="A37" s="22" t="str">
        <f>VLOOKUP(B37,'[1]LISTADO ATM'!$A$2:$C$822,3,0)</f>
        <v>ESTE</v>
      </c>
      <c r="B37" s="22">
        <v>480</v>
      </c>
      <c r="C37" s="25" t="str">
        <f>VLOOKUP(B37,'[1]LISTADO ATM'!$A$2:$B$822,2,0)</f>
        <v>ATM UNP Farmaconal Higuey</v>
      </c>
      <c r="D37" s="15" t="s">
        <v>10</v>
      </c>
      <c r="E37" s="25">
        <v>3335925892</v>
      </c>
    </row>
    <row r="38" spans="1:5" ht="18.75" customHeight="1" x14ac:dyDescent="0.25">
      <c r="A38" s="22" t="str">
        <f>VLOOKUP(B38,'[1]LISTADO ATM'!$A$2:$C$822,3,0)</f>
        <v>DISTRITO NACIONAL</v>
      </c>
      <c r="B38" s="22">
        <v>354</v>
      </c>
      <c r="C38" s="25" t="str">
        <f>VLOOKUP(B38,'[1]LISTADO ATM'!$A$2:$B$822,2,0)</f>
        <v xml:space="preserve">ATM Oficina Núñez de Cáceres II </v>
      </c>
      <c r="D38" s="15" t="s">
        <v>10</v>
      </c>
      <c r="E38" s="27" t="s">
        <v>26</v>
      </c>
    </row>
    <row r="39" spans="1:5" ht="18.75" customHeight="1" x14ac:dyDescent="0.25">
      <c r="A39" s="22" t="str">
        <f>VLOOKUP(B39,'[1]LISTADO ATM'!$A$2:$C$822,3,0)</f>
        <v>SUR</v>
      </c>
      <c r="B39" s="22">
        <v>582</v>
      </c>
      <c r="C39" s="25" t="str">
        <f>VLOOKUP(B39,'[1]LISTADO ATM'!$A$2:$B$822,2,0)</f>
        <v>ATM Estación Sabana Yegua</v>
      </c>
      <c r="D39" s="15" t="s">
        <v>10</v>
      </c>
      <c r="E39" s="27" t="s">
        <v>27</v>
      </c>
    </row>
    <row r="40" spans="1:5" ht="18.75" customHeight="1" x14ac:dyDescent="0.25">
      <c r="A40" s="22" t="str">
        <f>VLOOKUP(B40,'[1]LISTADO ATM'!$A$2:$C$822,3,0)</f>
        <v>NORTE</v>
      </c>
      <c r="B40" s="22">
        <v>752</v>
      </c>
      <c r="C40" s="25" t="str">
        <f>VLOOKUP(B40,'[1]LISTADO ATM'!$A$2:$B$822,2,0)</f>
        <v xml:space="preserve">ATM UNP Las Carolinas (La Vega) </v>
      </c>
      <c r="D40" s="15" t="s">
        <v>10</v>
      </c>
      <c r="E40" s="27" t="s">
        <v>28</v>
      </c>
    </row>
    <row r="41" spans="1:5" ht="18.75" customHeight="1" x14ac:dyDescent="0.25">
      <c r="A41" s="22" t="str">
        <f>VLOOKUP(B41,'[1]LISTADO ATM'!$A$2:$C$822,3,0)</f>
        <v>ESTE</v>
      </c>
      <c r="B41" s="22">
        <v>963</v>
      </c>
      <c r="C41" s="25" t="str">
        <f>VLOOKUP(B41,'[1]LISTADO ATM'!$A$2:$B$822,2,0)</f>
        <v xml:space="preserve">ATM Multiplaza La Romana </v>
      </c>
      <c r="D41" s="15" t="s">
        <v>10</v>
      </c>
      <c r="E41" s="27" t="s">
        <v>29</v>
      </c>
    </row>
    <row r="42" spans="1:5" ht="18.75" customHeight="1" x14ac:dyDescent="0.25">
      <c r="A42" s="22" t="str">
        <f>VLOOKUP(B42,'[1]LISTADO ATM'!$A$2:$C$822,3,0)</f>
        <v>SUR</v>
      </c>
      <c r="B42" s="22">
        <v>84</v>
      </c>
      <c r="C42" s="25" t="str">
        <f>VLOOKUP(B42,'[1]LISTADO ATM'!$A$2:$B$822,2,0)</f>
        <v xml:space="preserve">ATM Oficina Multicentro Sirena San Cristóbal </v>
      </c>
      <c r="D42" s="15" t="s">
        <v>10</v>
      </c>
      <c r="E42" s="27" t="s">
        <v>31</v>
      </c>
    </row>
    <row r="43" spans="1:5" ht="18.75" customHeight="1" x14ac:dyDescent="0.25">
      <c r="A43" s="22" t="str">
        <f>VLOOKUP(B43,'[1]LISTADO ATM'!$A$2:$C$822,3,0)</f>
        <v>NORTE</v>
      </c>
      <c r="B43" s="22">
        <v>350</v>
      </c>
      <c r="C43" s="25" t="str">
        <f>VLOOKUP(B43,'[1]LISTADO ATM'!$A$2:$B$822,2,0)</f>
        <v xml:space="preserve">ATM Oficina Villa Tapia </v>
      </c>
      <c r="D43" s="15" t="s">
        <v>10</v>
      </c>
      <c r="E43" s="27" t="s">
        <v>32</v>
      </c>
    </row>
    <row r="44" spans="1:5" ht="18.75" customHeight="1" x14ac:dyDescent="0.25">
      <c r="A44" s="22" t="str">
        <f>VLOOKUP(B44,'[1]LISTADO ATM'!$A$2:$C$822,3,0)</f>
        <v>DISTRITO NACIONAL</v>
      </c>
      <c r="B44" s="22">
        <v>590</v>
      </c>
      <c r="C44" s="25" t="str">
        <f>VLOOKUP(B44,'[1]LISTADO ATM'!$A$2:$B$822,2,0)</f>
        <v xml:space="preserve">ATM Olé Aut. Las Américas </v>
      </c>
      <c r="D44" s="15" t="s">
        <v>10</v>
      </c>
      <c r="E44" s="27" t="s">
        <v>33</v>
      </c>
    </row>
    <row r="45" spans="1:5" ht="18.75" customHeight="1" x14ac:dyDescent="0.25">
      <c r="A45" s="22" t="str">
        <f>VLOOKUP(B45,'[1]LISTADO ATM'!$A$2:$C$822,3,0)</f>
        <v>DISTRITO NACIONAL</v>
      </c>
      <c r="B45" s="22">
        <v>165</v>
      </c>
      <c r="C45" s="25" t="str">
        <f>VLOOKUP(B45,'[1]LISTADO ATM'!$A$2:$B$822,2,0)</f>
        <v>ATM Autoservicio Megacentro</v>
      </c>
      <c r="D45" s="15" t="s">
        <v>10</v>
      </c>
      <c r="E45" s="27">
        <v>3335925963</v>
      </c>
    </row>
    <row r="46" spans="1:5" ht="18.75" customHeight="1" x14ac:dyDescent="0.25">
      <c r="A46" s="22" t="str">
        <f>VLOOKUP(B46,'[1]LISTADO ATM'!$A$2:$C$822,3,0)</f>
        <v>DISTRITO NACIONAL</v>
      </c>
      <c r="B46" s="22">
        <v>235</v>
      </c>
      <c r="C46" s="25" t="str">
        <f>VLOOKUP(B46,'[1]LISTADO ATM'!$A$2:$B$822,2,0)</f>
        <v xml:space="preserve">ATM Oficina Multicentro La Sirena San Isidro </v>
      </c>
      <c r="D46" s="15" t="s">
        <v>10</v>
      </c>
      <c r="E46" s="27">
        <v>3335925970</v>
      </c>
    </row>
    <row r="47" spans="1:5" ht="18.75" customHeight="1" x14ac:dyDescent="0.25">
      <c r="A47" s="22" t="str">
        <f>VLOOKUP(B47,'[1]LISTADO ATM'!$A$2:$C$822,3,0)</f>
        <v>DISTRITO NACIONAL</v>
      </c>
      <c r="B47" s="22">
        <v>192</v>
      </c>
      <c r="C47" s="25" t="str">
        <f>VLOOKUP(B47,'[1]LISTADO ATM'!$A$2:$B$822,2,0)</f>
        <v xml:space="preserve">ATM Autobanco Luperón II </v>
      </c>
      <c r="D47" s="15" t="s">
        <v>10</v>
      </c>
      <c r="E47" s="27">
        <v>3335925980</v>
      </c>
    </row>
    <row r="48" spans="1:5" ht="18.75" customHeight="1" x14ac:dyDescent="0.25">
      <c r="A48" s="22" t="str">
        <f>VLOOKUP(B48,'[1]LISTADO ATM'!$A$2:$C$822,3,0)</f>
        <v>DISTRITO NACIONAL</v>
      </c>
      <c r="B48" s="22">
        <v>60</v>
      </c>
      <c r="C48" s="25" t="str">
        <f>VLOOKUP(B48,'[1]LISTADO ATM'!$A$2:$B$822,2,0)</f>
        <v xml:space="preserve">ATM Autobanco 27 de Febrero </v>
      </c>
      <c r="D48" s="15" t="s">
        <v>10</v>
      </c>
      <c r="E48" s="27" t="s">
        <v>35</v>
      </c>
    </row>
    <row r="49" spans="1:5" ht="18.75" customHeight="1" x14ac:dyDescent="0.25">
      <c r="A49" s="22" t="str">
        <f>VLOOKUP(B49,'[1]LISTADO ATM'!$A$2:$C$822,3,0)</f>
        <v>DISTRITO NACIONAL</v>
      </c>
      <c r="B49" s="22">
        <v>391</v>
      </c>
      <c r="C49" s="25" t="str">
        <f>VLOOKUP(B49,'[1]LISTADO ATM'!$A$2:$B$822,2,0)</f>
        <v xml:space="preserve">ATM S/M Jumbo Luperón </v>
      </c>
      <c r="D49" s="15" t="s">
        <v>10</v>
      </c>
      <c r="E49" s="27">
        <v>3335925982</v>
      </c>
    </row>
    <row r="50" spans="1:5" ht="18.75" customHeight="1" x14ac:dyDescent="0.25">
      <c r="A50" s="22" t="str">
        <f>VLOOKUP(B50,'[1]LISTADO ATM'!$A$2:$C$822,3,0)</f>
        <v>NORTE</v>
      </c>
      <c r="B50" s="22">
        <v>315</v>
      </c>
      <c r="C50" s="25" t="str">
        <f>VLOOKUP(B50,'[1]LISTADO ATM'!$A$2:$B$822,2,0)</f>
        <v xml:space="preserve">ATM Oficina Estrella Sadalá </v>
      </c>
      <c r="D50" s="15" t="s">
        <v>10</v>
      </c>
      <c r="E50" s="27">
        <v>3335925985</v>
      </c>
    </row>
    <row r="51" spans="1:5" ht="18.75" customHeight="1" x14ac:dyDescent="0.25">
      <c r="A51" s="22" t="str">
        <f>VLOOKUP(B51,'[1]LISTADO ATM'!$A$2:$C$822,3,0)</f>
        <v>SUR</v>
      </c>
      <c r="B51" s="70">
        <v>48</v>
      </c>
      <c r="C51" s="25" t="str">
        <f>VLOOKUP(B51,'[1]LISTADO ATM'!$A$2:$B$822,2,0)</f>
        <v xml:space="preserve">ATM Autoservicio Neiba I </v>
      </c>
      <c r="D51" s="15" t="s">
        <v>10</v>
      </c>
      <c r="E51" s="27">
        <v>3335926015</v>
      </c>
    </row>
    <row r="52" spans="1:5" ht="18.75" thickBot="1" x14ac:dyDescent="0.3">
      <c r="A52" s="26"/>
      <c r="B52" s="36">
        <f>COUNT(B23:B51)</f>
        <v>29</v>
      </c>
      <c r="C52" s="14"/>
      <c r="D52" s="14"/>
      <c r="E52" s="14"/>
    </row>
    <row r="53" spans="1:5" ht="15.75" thickBot="1" x14ac:dyDescent="0.3">
      <c r="B53" s="5"/>
      <c r="E53" s="5"/>
    </row>
    <row r="54" spans="1:5" ht="18.75" customHeight="1" thickBot="1" x14ac:dyDescent="0.3">
      <c r="A54" s="60" t="s">
        <v>20</v>
      </c>
      <c r="B54" s="61"/>
      <c r="C54" s="61"/>
      <c r="D54" s="61"/>
      <c r="E54" s="62"/>
    </row>
    <row r="55" spans="1:5" ht="18" x14ac:dyDescent="0.25">
      <c r="A55" s="2" t="s">
        <v>5</v>
      </c>
      <c r="B55" s="2" t="s">
        <v>6</v>
      </c>
      <c r="C55" s="2" t="s">
        <v>7</v>
      </c>
      <c r="D55" s="2" t="s">
        <v>8</v>
      </c>
      <c r="E55" s="2" t="s">
        <v>9</v>
      </c>
    </row>
    <row r="56" spans="1:5" ht="18.75" customHeight="1" x14ac:dyDescent="0.25">
      <c r="A56" s="22" t="str">
        <f>VLOOKUP(B56,'[1]LISTADO ATM'!$A$2:$C$822,3,0)</f>
        <v>DISTRITO NACIONAL</v>
      </c>
      <c r="B56" s="22">
        <v>745</v>
      </c>
      <c r="C56" s="25" t="str">
        <f>VLOOKUP(B56,'[1]LISTADO ATM'!$A$2:$B$822,2,0)</f>
        <v xml:space="preserve">ATM Oficina Ave. Duarte </v>
      </c>
      <c r="D56" s="22" t="s">
        <v>18</v>
      </c>
      <c r="E56" s="27">
        <v>3335925368</v>
      </c>
    </row>
    <row r="57" spans="1:5" ht="18.75" customHeight="1" x14ac:dyDescent="0.25">
      <c r="A57" s="22" t="str">
        <f>VLOOKUP(B57,'[1]LISTADO ATM'!$A$2:$C$822,3,0)</f>
        <v>SUR</v>
      </c>
      <c r="B57" s="37">
        <v>767</v>
      </c>
      <c r="C57" s="25" t="str">
        <f>VLOOKUP(B57,'[1]LISTADO ATM'!$A$2:$B$822,2,0)</f>
        <v xml:space="preserve">ATM S/M Diverso (Azua) </v>
      </c>
      <c r="D57" s="22" t="s">
        <v>18</v>
      </c>
      <c r="E57" s="27">
        <v>3335925762</v>
      </c>
    </row>
    <row r="58" spans="1:5" ht="18" x14ac:dyDescent="0.25">
      <c r="A58" s="33" t="str">
        <f>VLOOKUP(B58,'[1]LISTADO ATM'!$A$2:$C$822,3,0)</f>
        <v>ESTE</v>
      </c>
      <c r="B58" s="37">
        <v>289</v>
      </c>
      <c r="C58" s="25" t="str">
        <f>VLOOKUP(B58,'[1]LISTADO ATM'!$A$2:$B$822,2,0)</f>
        <v>ATM Oficina Bávaro II</v>
      </c>
      <c r="D58" s="22" t="s">
        <v>18</v>
      </c>
      <c r="E58" s="27">
        <v>3335925509</v>
      </c>
    </row>
    <row r="59" spans="1:5" ht="18" x14ac:dyDescent="0.25">
      <c r="A59" s="33" t="str">
        <f>VLOOKUP(B59,'[1]LISTADO ATM'!$A$2:$C$822,3,0)</f>
        <v>DISTRITO NACIONAL</v>
      </c>
      <c r="B59" s="37">
        <v>377</v>
      </c>
      <c r="C59" s="25" t="str">
        <f>VLOOKUP(B59,'[1]LISTADO ATM'!$A$2:$B$822,2,0)</f>
        <v>ATM Estación del Metro Eduardo Brito</v>
      </c>
      <c r="D59" s="22" t="s">
        <v>18</v>
      </c>
      <c r="E59" s="27">
        <v>3335925845</v>
      </c>
    </row>
    <row r="60" spans="1:5" ht="18" x14ac:dyDescent="0.25">
      <c r="A60" s="33" t="str">
        <f>VLOOKUP(B60,'[1]LISTADO ATM'!$A$2:$C$822,3,0)</f>
        <v>DISTRITO NACIONAL</v>
      </c>
      <c r="B60" s="37">
        <v>409</v>
      </c>
      <c r="C60" s="25" t="str">
        <f>VLOOKUP(B60,'[1]LISTADO ATM'!$A$2:$B$822,2,0)</f>
        <v xml:space="preserve">ATM Oficina Las Palmas de Herrera I </v>
      </c>
      <c r="D60" s="22" t="s">
        <v>18</v>
      </c>
      <c r="E60" s="27">
        <v>3335925868</v>
      </c>
    </row>
    <row r="61" spans="1:5" ht="18" x14ac:dyDescent="0.25">
      <c r="A61" s="33" t="str">
        <f>VLOOKUP(B61,'[1]LISTADO ATM'!$A$2:$C$822,3,0)</f>
        <v>SUR</v>
      </c>
      <c r="B61" s="37">
        <v>962</v>
      </c>
      <c r="C61" s="25" t="str">
        <f>VLOOKUP(B61,'[1]LISTADO ATM'!$A$2:$B$822,2,0)</f>
        <v xml:space="preserve">ATM Oficina Villa Ofelia II (San Juan) </v>
      </c>
      <c r="D61" s="22" t="s">
        <v>18</v>
      </c>
      <c r="E61" s="27">
        <v>3335925865</v>
      </c>
    </row>
    <row r="62" spans="1:5" ht="18" x14ac:dyDescent="0.25">
      <c r="A62" s="33" t="str">
        <f>VLOOKUP(B62,'[1]LISTADO ATM'!$A$2:$C$822,3,0)</f>
        <v>ESTE</v>
      </c>
      <c r="B62" s="37">
        <v>386</v>
      </c>
      <c r="C62" s="25" t="str">
        <f>VLOOKUP(B62,'[1]LISTADO ATM'!$A$2:$B$822,2,0)</f>
        <v xml:space="preserve">ATM Plaza Verón II </v>
      </c>
      <c r="D62" s="22" t="s">
        <v>18</v>
      </c>
      <c r="E62" s="27">
        <v>3335925891</v>
      </c>
    </row>
    <row r="63" spans="1:5" ht="18" x14ac:dyDescent="0.25">
      <c r="A63" s="33" t="str">
        <f>VLOOKUP(B63,'[1]LISTADO ATM'!$A$2:$C$822,3,0)</f>
        <v>DISTRITO NACIONAL</v>
      </c>
      <c r="B63" s="37">
        <v>911</v>
      </c>
      <c r="C63" s="25" t="str">
        <f>VLOOKUP(B63,'[1]LISTADO ATM'!$A$2:$B$822,2,0)</f>
        <v xml:space="preserve">ATM Oficina Venezuela II </v>
      </c>
      <c r="D63" s="22" t="s">
        <v>18</v>
      </c>
      <c r="E63" s="27">
        <v>3335925894</v>
      </c>
    </row>
    <row r="64" spans="1:5" ht="18" x14ac:dyDescent="0.25">
      <c r="A64" s="33" t="str">
        <f>VLOOKUP(B64,'[1]LISTADO ATM'!$A$2:$C$822,3,0)</f>
        <v>DISTRITO NACIONAL</v>
      </c>
      <c r="B64" s="37">
        <v>85</v>
      </c>
      <c r="C64" s="25" t="str">
        <f>VLOOKUP(B64,'[1]LISTADO ATM'!$A$2:$B$822,2,0)</f>
        <v xml:space="preserve">ATM Oficina San Isidro (Fuerza Aérea) </v>
      </c>
      <c r="D64" s="22" t="s">
        <v>18</v>
      </c>
      <c r="E64" s="27" t="s">
        <v>34</v>
      </c>
    </row>
    <row r="65" spans="1:5" ht="18" x14ac:dyDescent="0.25">
      <c r="A65" s="33" t="str">
        <f>VLOOKUP(B65,'[1]LISTADO ATM'!$A$2:$C$822,3,0)</f>
        <v>NORTE</v>
      </c>
      <c r="B65" s="37">
        <v>411</v>
      </c>
      <c r="C65" s="25" t="str">
        <f>VLOOKUP(B65,'[1]LISTADO ATM'!$A$2:$B$822,2,0)</f>
        <v xml:space="preserve">ATM UNP Piedra Blanca </v>
      </c>
      <c r="D65" s="22" t="s">
        <v>18</v>
      </c>
      <c r="E65" s="27">
        <v>3335925978</v>
      </c>
    </row>
    <row r="66" spans="1:5" ht="18" x14ac:dyDescent="0.25">
      <c r="A66" s="33" t="str">
        <f>VLOOKUP(B66,'[1]LISTADO ATM'!$A$2:$C$822,3,0)</f>
        <v>DISTRITO NACIONAL</v>
      </c>
      <c r="B66" s="37">
        <v>232</v>
      </c>
      <c r="C66" s="25" t="str">
        <f>VLOOKUP(B66,'[1]LISTADO ATM'!$A$2:$B$822,2,0)</f>
        <v xml:space="preserve">ATM S/M Nacional Charles de Gaulle </v>
      </c>
      <c r="D66" s="22" t="s">
        <v>18</v>
      </c>
      <c r="E66" s="27">
        <v>3335925966</v>
      </c>
    </row>
    <row r="67" spans="1:5" ht="18" x14ac:dyDescent="0.25">
      <c r="A67" s="33" t="str">
        <f>VLOOKUP(B67,'[1]LISTADO ATM'!$A$2:$C$822,3,0)</f>
        <v>NORTE</v>
      </c>
      <c r="B67" s="37">
        <v>987</v>
      </c>
      <c r="C67" s="25" t="str">
        <f>VLOOKUP(B67,'[1]LISTADO ATM'!$A$2:$B$822,2,0)</f>
        <v xml:space="preserve">ATM S/M Jumbo (Moca) </v>
      </c>
      <c r="D67" s="22" t="s">
        <v>18</v>
      </c>
      <c r="E67" s="27" t="s">
        <v>36</v>
      </c>
    </row>
    <row r="68" spans="1:5" ht="18" x14ac:dyDescent="0.25">
      <c r="A68" s="33" t="e">
        <f>VLOOKUP(B68,'[1]LISTADO ATM'!$A$2:$C$822,3,0)</f>
        <v>#N/A</v>
      </c>
      <c r="B68" s="37"/>
      <c r="C68" s="25" t="e">
        <f>VLOOKUP(B68,'[1]LISTADO ATM'!$A$2:$B$822,2,0)</f>
        <v>#N/A</v>
      </c>
      <c r="D68" s="42"/>
      <c r="E68" s="27"/>
    </row>
    <row r="69" spans="1:5" ht="18" x14ac:dyDescent="0.25">
      <c r="A69" s="33" t="e">
        <f>VLOOKUP(B69,'[1]LISTADO ATM'!$A$2:$C$822,3,0)</f>
        <v>#N/A</v>
      </c>
      <c r="B69" s="37"/>
      <c r="C69" s="25" t="e">
        <f>VLOOKUP(B69,'[1]LISTADO ATM'!$A$2:$B$822,2,0)</f>
        <v>#N/A</v>
      </c>
      <c r="D69" s="42"/>
      <c r="E69" s="27"/>
    </row>
    <row r="70" spans="1:5" ht="18" x14ac:dyDescent="0.25">
      <c r="A70" s="33" t="e">
        <f>VLOOKUP(B70,'[1]LISTADO ATM'!$A$2:$C$822,3,0)</f>
        <v>#N/A</v>
      </c>
      <c r="B70" s="37"/>
      <c r="C70" s="25" t="e">
        <f>VLOOKUP(B70,'[1]LISTADO ATM'!$A$2:$B$822,2,0)</f>
        <v>#N/A</v>
      </c>
      <c r="D70" s="42"/>
      <c r="E70" s="27"/>
    </row>
    <row r="71" spans="1:5" ht="18" x14ac:dyDescent="0.25">
      <c r="A71" s="26" t="s">
        <v>11</v>
      </c>
      <c r="B71" s="38">
        <f>COUNT(B56:B67)</f>
        <v>12</v>
      </c>
      <c r="C71" s="14"/>
      <c r="D71" s="14"/>
      <c r="E71" s="14"/>
    </row>
    <row r="72" spans="1:5" ht="15.75" thickBot="1" x14ac:dyDescent="0.3">
      <c r="B72" s="5"/>
      <c r="E72" s="5"/>
    </row>
    <row r="73" spans="1:5" ht="18" customHeight="1" x14ac:dyDescent="0.25">
      <c r="A73" s="67" t="s">
        <v>13</v>
      </c>
      <c r="B73" s="68"/>
      <c r="C73" s="68"/>
      <c r="D73" s="68"/>
      <c r="E73" s="69"/>
    </row>
    <row r="74" spans="1:5" ht="18" x14ac:dyDescent="0.25">
      <c r="A74" s="2" t="s">
        <v>5</v>
      </c>
      <c r="B74" s="2" t="s">
        <v>6</v>
      </c>
      <c r="C74" s="4" t="s">
        <v>7</v>
      </c>
      <c r="D74" s="18" t="s">
        <v>8</v>
      </c>
      <c r="E74" s="18" t="s">
        <v>9</v>
      </c>
    </row>
    <row r="75" spans="1:5" ht="18" x14ac:dyDescent="0.25">
      <c r="A75" s="19" t="str">
        <f>VLOOKUP(B75,'[1]LISTADO ATM'!$A$2:$C$822,3,0)</f>
        <v>ESTE</v>
      </c>
      <c r="B75" s="22">
        <v>117</v>
      </c>
      <c r="C75" s="25" t="str">
        <f>VLOOKUP(B75,'[1]LISTADO ATM'!$A$2:$B$822,2,0)</f>
        <v xml:space="preserve">ATM Oficina El Seybo </v>
      </c>
      <c r="D75" s="39" t="s">
        <v>22</v>
      </c>
      <c r="E75" s="22">
        <v>3335925372</v>
      </c>
    </row>
    <row r="76" spans="1:5" ht="18" x14ac:dyDescent="0.25">
      <c r="A76" s="19" t="str">
        <f>VLOOKUP(B76,'[1]LISTADO ATM'!$A$2:$C$822,3,0)</f>
        <v>ESTE</v>
      </c>
      <c r="B76" s="22">
        <v>158</v>
      </c>
      <c r="C76" s="25" t="str">
        <f>VLOOKUP(B76,'[1]LISTADO ATM'!$A$2:$B$822,2,0)</f>
        <v xml:space="preserve">ATM Oficina Romana Norte </v>
      </c>
      <c r="D76" s="39" t="s">
        <v>22</v>
      </c>
      <c r="E76" s="22">
        <v>3335925490</v>
      </c>
    </row>
    <row r="77" spans="1:5" ht="18" x14ac:dyDescent="0.25">
      <c r="A77" s="19" t="str">
        <f>VLOOKUP(B77,'[1]LISTADO ATM'!$A$2:$C$822,3,0)</f>
        <v>NORTE</v>
      </c>
      <c r="B77" s="22">
        <v>888</v>
      </c>
      <c r="C77" s="25" t="str">
        <f>VLOOKUP(B77,'[1]LISTADO ATM'!$A$2:$B$822,2,0)</f>
        <v>ATM Oficina galeria 56 II (SFM)</v>
      </c>
      <c r="D77" s="41" t="s">
        <v>25</v>
      </c>
      <c r="E77" s="22">
        <v>3335925875</v>
      </c>
    </row>
    <row r="78" spans="1:5" ht="18" x14ac:dyDescent="0.25">
      <c r="A78" s="19" t="str">
        <f>VLOOKUP(B78,'[1]LISTADO ATM'!$A$2:$C$822,3,0)</f>
        <v>NORTE</v>
      </c>
      <c r="B78" s="22">
        <v>291</v>
      </c>
      <c r="C78" s="25" t="str">
        <f>VLOOKUP(B78,'[1]LISTADO ATM'!$A$2:$B$822,2,0)</f>
        <v xml:space="preserve">ATM S/M Jumbo Las Colinas </v>
      </c>
      <c r="D78" s="39" t="s">
        <v>22</v>
      </c>
      <c r="E78" s="22">
        <v>3335925489</v>
      </c>
    </row>
    <row r="79" spans="1:5" ht="18" x14ac:dyDescent="0.25">
      <c r="A79" s="19" t="str">
        <f>VLOOKUP(B79,'[1]LISTADO ATM'!$A$2:$C$822,3,0)</f>
        <v>SUR</v>
      </c>
      <c r="B79" s="22">
        <v>880</v>
      </c>
      <c r="C79" s="25" t="str">
        <f>VLOOKUP(B79,'[1]LISTADO ATM'!$A$2:$B$822,2,0)</f>
        <v xml:space="preserve">ATM Autoservicio Barahona II </v>
      </c>
      <c r="D79" s="39" t="s">
        <v>22</v>
      </c>
      <c r="E79" s="22">
        <v>3335925374</v>
      </c>
    </row>
    <row r="80" spans="1:5" ht="18" x14ac:dyDescent="0.25">
      <c r="A80" s="19" t="str">
        <f>VLOOKUP(B80,'[1]LISTADO ATM'!$A$2:$C$822,3,0)</f>
        <v>DISTRITO NACIONAL</v>
      </c>
      <c r="B80" s="22">
        <v>441</v>
      </c>
      <c r="C80" s="25" t="str">
        <f>VLOOKUP(B80,'[1]LISTADO ATM'!$A$2:$B$822,2,0)</f>
        <v>ATM Estacion de Servicio Romulo Betancour</v>
      </c>
      <c r="D80" s="41" t="s">
        <v>25</v>
      </c>
      <c r="E80" s="22">
        <v>3335925976</v>
      </c>
    </row>
    <row r="81" spans="1:5" ht="18" x14ac:dyDescent="0.25">
      <c r="A81" s="19" t="e">
        <f>VLOOKUP(B81,'[1]LISTADO ATM'!$A$2:$C$822,3,0)</f>
        <v>#N/A</v>
      </c>
      <c r="B81" s="22"/>
      <c r="C81" s="25" t="e">
        <f>VLOOKUP(B81,'[1]LISTADO ATM'!$A$2:$B$822,2,0)</f>
        <v>#N/A</v>
      </c>
      <c r="D81" s="39"/>
      <c r="E81" s="22"/>
    </row>
    <row r="82" spans="1:5" ht="18" x14ac:dyDescent="0.25">
      <c r="A82" s="19" t="e">
        <f>VLOOKUP(B82,'[1]LISTADO ATM'!$A$2:$C$822,3,0)</f>
        <v>#N/A</v>
      </c>
      <c r="B82" s="22"/>
      <c r="C82" s="25" t="e">
        <f>VLOOKUP(B82,'[1]LISTADO ATM'!$A$2:$B$822,2,0)</f>
        <v>#N/A</v>
      </c>
      <c r="D82" s="39"/>
      <c r="E82" s="22"/>
    </row>
    <row r="83" spans="1:5" ht="18" x14ac:dyDescent="0.25">
      <c r="A83" s="26" t="s">
        <v>11</v>
      </c>
      <c r="B83" s="38">
        <f>COUNT(B75:B80)</f>
        <v>6</v>
      </c>
      <c r="C83" s="14"/>
      <c r="D83" s="17"/>
      <c r="E83" s="17"/>
    </row>
    <row r="84" spans="1:5" ht="15.75" thickBot="1" x14ac:dyDescent="0.3">
      <c r="B84" s="5"/>
      <c r="E84" s="5"/>
    </row>
    <row r="85" spans="1:5" ht="18.75" customHeight="1" thickBot="1" x14ac:dyDescent="0.3">
      <c r="A85" s="65" t="s">
        <v>12</v>
      </c>
      <c r="B85" s="66"/>
      <c r="C85" t="s">
        <v>17</v>
      </c>
      <c r="D85" s="5"/>
      <c r="E85" s="5"/>
    </row>
    <row r="86" spans="1:5" ht="18.75" thickBot="1" x14ac:dyDescent="0.3">
      <c r="A86" s="34">
        <f>+B52+B71+B83</f>
        <v>47</v>
      </c>
      <c r="B86" s="35"/>
    </row>
    <row r="87" spans="1:5" ht="15.75" thickBot="1" x14ac:dyDescent="0.3">
      <c r="B87" s="5"/>
      <c r="E87" s="5"/>
    </row>
    <row r="88" spans="1:5" ht="18.75" customHeight="1" thickBot="1" x14ac:dyDescent="0.3">
      <c r="A88" s="60" t="s">
        <v>15</v>
      </c>
      <c r="B88" s="61"/>
      <c r="C88" s="61"/>
      <c r="D88" s="61"/>
      <c r="E88" s="62"/>
    </row>
    <row r="89" spans="1:5" ht="18" x14ac:dyDescent="0.25">
      <c r="A89" s="6" t="s">
        <v>5</v>
      </c>
      <c r="B89" s="6" t="s">
        <v>6</v>
      </c>
      <c r="C89" s="4" t="s">
        <v>7</v>
      </c>
      <c r="D89" s="63" t="s">
        <v>8</v>
      </c>
      <c r="E89" s="64"/>
    </row>
    <row r="90" spans="1:5" ht="18" x14ac:dyDescent="0.25">
      <c r="A90" s="22" t="str">
        <f>VLOOKUP(B90,'[1]LISTADO ATM'!$A$2:$C$822,3,0)</f>
        <v>NORTE</v>
      </c>
      <c r="B90" s="22">
        <v>136</v>
      </c>
      <c r="C90" s="22" t="str">
        <f>VLOOKUP(B90,'[1]LISTADO ATM'!$A$2:$B$822,2,0)</f>
        <v>ATM S/M Xtra (Santiago)</v>
      </c>
      <c r="D90" s="43" t="s">
        <v>23</v>
      </c>
      <c r="E90" s="44"/>
    </row>
    <row r="91" spans="1:5" ht="18" x14ac:dyDescent="0.25">
      <c r="A91" s="22" t="str">
        <f>VLOOKUP(B91,'[1]LISTADO ATM'!$A$2:$C$822,3,0)</f>
        <v>DISTRITO NACIONAL</v>
      </c>
      <c r="B91" s="22">
        <v>561</v>
      </c>
      <c r="C91" s="22" t="str">
        <f>VLOOKUP(B91,'[1]LISTADO ATM'!$A$2:$B$822,2,0)</f>
        <v xml:space="preserve">ATM Comando Regional P.N. S.D. Este </v>
      </c>
      <c r="D91" s="43" t="s">
        <v>23</v>
      </c>
      <c r="E91" s="44"/>
    </row>
    <row r="92" spans="1:5" ht="17.25" customHeight="1" x14ac:dyDescent="0.25">
      <c r="A92" s="22" t="str">
        <f>VLOOKUP(B92,'[1]LISTADO ATM'!$A$2:$C$822,3,0)</f>
        <v>SUR</v>
      </c>
      <c r="B92" s="22">
        <v>880</v>
      </c>
      <c r="C92" s="22" t="str">
        <f>VLOOKUP(B92,'[1]LISTADO ATM'!$A$2:$B$822,2,0)</f>
        <v xml:space="preserve">ATM Autoservicio Barahona II </v>
      </c>
      <c r="D92" s="43" t="s">
        <v>21</v>
      </c>
      <c r="E92" s="44"/>
    </row>
    <row r="93" spans="1:5" ht="17.25" customHeight="1" x14ac:dyDescent="0.25">
      <c r="A93" s="22" t="str">
        <f>VLOOKUP(B93,'[1]LISTADO ATM'!$A$2:$C$822,3,0)</f>
        <v>NORTE</v>
      </c>
      <c r="B93" s="22">
        <v>645</v>
      </c>
      <c r="C93" s="22" t="str">
        <f>VLOOKUP(B93,'[1]LISTADO ATM'!$A$2:$B$822,2,0)</f>
        <v xml:space="preserve">ATM UNP Cabrera </v>
      </c>
      <c r="D93" s="43" t="s">
        <v>23</v>
      </c>
      <c r="E93" s="44"/>
    </row>
    <row r="94" spans="1:5" ht="18" x14ac:dyDescent="0.25">
      <c r="A94" s="22" t="str">
        <f>VLOOKUP(B94,'[1]LISTADO ATM'!$A$2:$C$822,3,0)</f>
        <v>DISTRITO NACIONAL</v>
      </c>
      <c r="B94" s="22">
        <v>708</v>
      </c>
      <c r="C94" s="22" t="str">
        <f>VLOOKUP(B94,'[1]LISTADO ATM'!$A$2:$B$822,2,0)</f>
        <v xml:space="preserve">ATM El Vestir De Hoy </v>
      </c>
      <c r="D94" s="43" t="s">
        <v>21</v>
      </c>
      <c r="E94" s="44"/>
    </row>
    <row r="95" spans="1:5" ht="18" x14ac:dyDescent="0.25">
      <c r="A95" s="22" t="str">
        <f>VLOOKUP(B95,'[1]LISTADO ATM'!$A$2:$C$822,3,0)</f>
        <v>NORTE</v>
      </c>
      <c r="B95" s="22">
        <v>633</v>
      </c>
      <c r="C95" s="22" t="str">
        <f>VLOOKUP(B95,'[1]LISTADO ATM'!$A$2:$B$822,2,0)</f>
        <v xml:space="preserve">ATM Autobanco Las Colinas </v>
      </c>
      <c r="D95" s="43" t="s">
        <v>21</v>
      </c>
      <c r="E95" s="44"/>
    </row>
    <row r="96" spans="1:5" ht="18" x14ac:dyDescent="0.25">
      <c r="A96" s="22" t="str">
        <f>VLOOKUP(B96,'[1]LISTADO ATM'!$A$2:$C$822,3,0)</f>
        <v>DISTRITO NACIONAL</v>
      </c>
      <c r="B96" s="22">
        <v>823</v>
      </c>
      <c r="C96" s="22" t="str">
        <f>VLOOKUP(B96,'[1]LISTADO ATM'!$A$2:$B$822,2,0)</f>
        <v xml:space="preserve">ATM UNP El Carril (Haina) </v>
      </c>
      <c r="D96" s="43" t="s">
        <v>21</v>
      </c>
      <c r="E96" s="44"/>
    </row>
    <row r="97" spans="1:5" ht="18" x14ac:dyDescent="0.25">
      <c r="A97" s="22" t="str">
        <f>VLOOKUP(B97,'[1]LISTADO ATM'!$A$2:$C$822,3,0)</f>
        <v>NORTE</v>
      </c>
      <c r="B97" s="22">
        <v>511</v>
      </c>
      <c r="C97" s="22" t="str">
        <f>VLOOKUP(B97,'[1]LISTADO ATM'!$A$2:$B$822,2,0)</f>
        <v xml:space="preserve">ATM UNP Río San Juan (Nagua) </v>
      </c>
      <c r="D97" s="43" t="s">
        <v>23</v>
      </c>
      <c r="E97" s="44"/>
    </row>
    <row r="98" spans="1:5" ht="18.75" thickBot="1" x14ac:dyDescent="0.3">
      <c r="A98" s="26" t="s">
        <v>11</v>
      </c>
      <c r="B98" s="36">
        <f>COUNT(B90:B97)</f>
        <v>8</v>
      </c>
      <c r="C98" s="23"/>
      <c r="D98" s="23"/>
      <c r="E98" s="24"/>
    </row>
  </sheetData>
  <mergeCells count="20">
    <mergeCell ref="A88:E88"/>
    <mergeCell ref="A85:B85"/>
    <mergeCell ref="A73:E73"/>
    <mergeCell ref="A54:E54"/>
    <mergeCell ref="D90:E90"/>
    <mergeCell ref="D95:E95"/>
    <mergeCell ref="D96:E96"/>
    <mergeCell ref="D97:E97"/>
    <mergeCell ref="A1:E1"/>
    <mergeCell ref="A2:E2"/>
    <mergeCell ref="A7:E7"/>
    <mergeCell ref="C14:E14"/>
    <mergeCell ref="A16:E16"/>
    <mergeCell ref="C19:E19"/>
    <mergeCell ref="A21:E21"/>
    <mergeCell ref="D93:E93"/>
    <mergeCell ref="D94:E94"/>
    <mergeCell ref="D92:E92"/>
    <mergeCell ref="D89:E89"/>
    <mergeCell ref="D91:E91"/>
  </mergeCells>
  <phoneticPr fontId="11" type="noConversion"/>
  <conditionalFormatting sqref="B38:B40">
    <cfRule type="duplicateValues" dxfId="64" priority="822"/>
  </conditionalFormatting>
  <conditionalFormatting sqref="B38:B40">
    <cfRule type="duplicateValues" dxfId="63" priority="826"/>
    <cfRule type="duplicateValues" dxfId="62" priority="827"/>
  </conditionalFormatting>
  <conditionalFormatting sqref="E38:E40">
    <cfRule type="duplicateValues" dxfId="61" priority="828"/>
  </conditionalFormatting>
  <conditionalFormatting sqref="E41:E44 E11">
    <cfRule type="duplicateValues" dxfId="60" priority="837"/>
  </conditionalFormatting>
  <conditionalFormatting sqref="B56:B73 B1:B7 B9:B16 B18:B21 B23:B54 B75:B1048576">
    <cfRule type="duplicateValues" dxfId="59" priority="41"/>
  </conditionalFormatting>
  <conditionalFormatting sqref="E45:E47">
    <cfRule type="duplicateValues" dxfId="58" priority="40"/>
  </conditionalFormatting>
  <conditionalFormatting sqref="E67">
    <cfRule type="duplicateValues" dxfId="57" priority="38"/>
  </conditionalFormatting>
  <conditionalFormatting sqref="E67">
    <cfRule type="duplicateValues" dxfId="56" priority="37"/>
  </conditionalFormatting>
  <conditionalFormatting sqref="E67">
    <cfRule type="duplicateValues" dxfId="55" priority="36"/>
  </conditionalFormatting>
  <conditionalFormatting sqref="E67">
    <cfRule type="duplicateValues" dxfId="54" priority="35"/>
  </conditionalFormatting>
  <conditionalFormatting sqref="B1:B1048576">
    <cfRule type="duplicateValues" dxfId="53" priority="9"/>
  </conditionalFormatting>
  <conditionalFormatting sqref="E50">
    <cfRule type="duplicateValues" dxfId="52" priority="8"/>
  </conditionalFormatting>
  <conditionalFormatting sqref="E50">
    <cfRule type="duplicateValues" dxfId="51" priority="7"/>
  </conditionalFormatting>
  <conditionalFormatting sqref="E50">
    <cfRule type="duplicateValues" dxfId="50" priority="6"/>
  </conditionalFormatting>
  <conditionalFormatting sqref="E50">
    <cfRule type="duplicateValues" dxfId="49" priority="5"/>
  </conditionalFormatting>
  <conditionalFormatting sqref="E10">
    <cfRule type="duplicateValues" dxfId="48" priority="885"/>
  </conditionalFormatting>
  <conditionalFormatting sqref="B41:B51">
    <cfRule type="duplicateValues" dxfId="47" priority="892"/>
  </conditionalFormatting>
  <conditionalFormatting sqref="B41:B51">
    <cfRule type="duplicateValues" dxfId="46" priority="893"/>
    <cfRule type="duplicateValues" dxfId="45" priority="894"/>
  </conditionalFormatting>
  <conditionalFormatting sqref="E48:E49">
    <cfRule type="duplicateValues" dxfId="44" priority="895"/>
  </conditionalFormatting>
  <conditionalFormatting sqref="E51">
    <cfRule type="duplicateValues" dxfId="3" priority="4"/>
  </conditionalFormatting>
  <conditionalFormatting sqref="E51">
    <cfRule type="duplicateValues" dxfId="2" priority="3"/>
  </conditionalFormatting>
  <conditionalFormatting sqref="E51">
    <cfRule type="duplicateValues" dxfId="1" priority="2"/>
  </conditionalFormatting>
  <conditionalFormatting sqref="E5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B2" sqref="B2:B13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/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6" ht="18.75" thickBot="1" x14ac:dyDescent="0.3">
      <c r="B3" s="22"/>
      <c r="C3" s="29" t="s">
        <v>17</v>
      </c>
    </row>
    <row r="4" spans="2:6" ht="18.75" thickBot="1" x14ac:dyDescent="0.3">
      <c r="B4" s="22"/>
      <c r="C4" s="29" t="s">
        <v>17</v>
      </c>
    </row>
    <row r="5" spans="2:6" ht="18.75" thickBot="1" x14ac:dyDescent="0.3">
      <c r="B5" s="22"/>
      <c r="C5" s="29" t="s">
        <v>17</v>
      </c>
    </row>
    <row r="6" spans="2:6" ht="18.75" thickBot="1" x14ac:dyDescent="0.3">
      <c r="B6" s="22"/>
      <c r="C6" s="29" t="s">
        <v>17</v>
      </c>
    </row>
    <row r="7" spans="2:6" ht="18.75" thickBot="1" x14ac:dyDescent="0.3">
      <c r="B7" s="22"/>
      <c r="C7" s="29" t="s">
        <v>17</v>
      </c>
    </row>
    <row r="8" spans="2:6" ht="18.75" thickBot="1" x14ac:dyDescent="0.3">
      <c r="B8" s="22"/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22"/>
      <c r="C31" s="29" t="s">
        <v>17</v>
      </c>
    </row>
    <row r="32" spans="2:3" ht="18.75" thickBot="1" x14ac:dyDescent="0.3">
      <c r="B32" s="22"/>
      <c r="C32" s="29" t="s">
        <v>17</v>
      </c>
    </row>
    <row r="33" spans="2:3" ht="18.75" thickBot="1" x14ac:dyDescent="0.3">
      <c r="B33" s="22"/>
      <c r="C33" s="29" t="s">
        <v>17</v>
      </c>
    </row>
    <row r="34" spans="2:3" ht="18.75" thickBot="1" x14ac:dyDescent="0.3">
      <c r="B34" s="22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5:B48">
    <cfRule type="duplicateValues" dxfId="43" priority="880"/>
  </conditionalFormatting>
  <conditionalFormatting sqref="B35:B68">
    <cfRule type="duplicateValues" dxfId="42" priority="878"/>
  </conditionalFormatting>
  <conditionalFormatting sqref="B30:B34">
    <cfRule type="duplicateValues" dxfId="41" priority="88"/>
  </conditionalFormatting>
  <conditionalFormatting sqref="B30:B34">
    <cfRule type="duplicateValues" dxfId="40" priority="86"/>
    <cfRule type="duplicateValues" dxfId="39" priority="87"/>
  </conditionalFormatting>
  <conditionalFormatting sqref="B30:B34">
    <cfRule type="duplicateValues" dxfId="38" priority="85"/>
  </conditionalFormatting>
  <conditionalFormatting sqref="B30:B34">
    <cfRule type="duplicateValues" dxfId="37" priority="84"/>
  </conditionalFormatting>
  <conditionalFormatting sqref="B30:B34">
    <cfRule type="duplicateValues" dxfId="36" priority="82"/>
    <cfRule type="duplicateValues" dxfId="35" priority="83"/>
  </conditionalFormatting>
  <conditionalFormatting sqref="B30:B34">
    <cfRule type="duplicateValues" dxfId="34" priority="81"/>
  </conditionalFormatting>
  <conditionalFormatting sqref="B14:B16">
    <cfRule type="duplicateValues" dxfId="33" priority="30"/>
  </conditionalFormatting>
  <conditionalFormatting sqref="B14:B16">
    <cfRule type="duplicateValues" dxfId="32" priority="28"/>
    <cfRule type="duplicateValues" dxfId="31" priority="29"/>
  </conditionalFormatting>
  <conditionalFormatting sqref="B14:B16">
    <cfRule type="duplicateValues" dxfId="30" priority="27"/>
  </conditionalFormatting>
  <conditionalFormatting sqref="B17">
    <cfRule type="duplicateValues" dxfId="29" priority="26"/>
  </conditionalFormatting>
  <conditionalFormatting sqref="B17">
    <cfRule type="duplicateValues" dxfId="28" priority="24"/>
    <cfRule type="duplicateValues" dxfId="27" priority="25"/>
  </conditionalFormatting>
  <conditionalFormatting sqref="B17">
    <cfRule type="duplicateValues" dxfId="26" priority="23"/>
  </conditionalFormatting>
  <conditionalFormatting sqref="B14:B29">
    <cfRule type="duplicateValues" dxfId="25" priority="21"/>
    <cfRule type="duplicateValues" dxfId="24" priority="22"/>
  </conditionalFormatting>
  <conditionalFormatting sqref="B14:B29">
    <cfRule type="duplicateValues" dxfId="23" priority="20"/>
  </conditionalFormatting>
  <conditionalFormatting sqref="B18:B29">
    <cfRule type="duplicateValues" dxfId="22" priority="19"/>
  </conditionalFormatting>
  <conditionalFormatting sqref="B18:B29">
    <cfRule type="duplicateValues" dxfId="21" priority="17"/>
    <cfRule type="duplicateValues" dxfId="20" priority="18"/>
  </conditionalFormatting>
  <conditionalFormatting sqref="B2">
    <cfRule type="duplicateValues" dxfId="19" priority="16"/>
  </conditionalFormatting>
  <conditionalFormatting sqref="B2">
    <cfRule type="duplicateValues" dxfId="18" priority="14"/>
    <cfRule type="duplicateValues" dxfId="17" priority="15"/>
  </conditionalFormatting>
  <conditionalFormatting sqref="B3:B7">
    <cfRule type="duplicateValues" dxfId="16" priority="13"/>
  </conditionalFormatting>
  <conditionalFormatting sqref="B3:B7">
    <cfRule type="duplicateValues" dxfId="15" priority="11"/>
    <cfRule type="duplicateValues" dxfId="14" priority="12"/>
  </conditionalFormatting>
  <conditionalFormatting sqref="B3:B7">
    <cfRule type="duplicateValues" dxfId="13" priority="10"/>
  </conditionalFormatting>
  <conditionalFormatting sqref="B8:B13">
    <cfRule type="duplicateValues" dxfId="12" priority="9"/>
  </conditionalFormatting>
  <conditionalFormatting sqref="B8:B13">
    <cfRule type="duplicateValues" dxfId="11" priority="7"/>
    <cfRule type="duplicateValues" dxfId="10" priority="8"/>
  </conditionalFormatting>
  <conditionalFormatting sqref="B8:B13">
    <cfRule type="duplicateValues" dxfId="9" priority="6"/>
  </conditionalFormatting>
  <conditionalFormatting sqref="B2">
    <cfRule type="duplicateValues" dxfId="8" priority="5"/>
  </conditionalFormatting>
  <conditionalFormatting sqref="B2:B13">
    <cfRule type="duplicateValues" dxfId="7" priority="2"/>
    <cfRule type="duplicateValues" dxfId="6" priority="3"/>
    <cfRule type="duplicateValues" dxfId="5" priority="4"/>
  </conditionalFormatting>
  <conditionalFormatting sqref="B2:B13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2021-06-21T03:31:00Z</dcterms:modified>
</cp:coreProperties>
</file>