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1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Efectivo!$A$104:$E$104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8" i="1" l="1"/>
  <c r="C108" i="1"/>
  <c r="A37" i="1"/>
  <c r="B139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B110" i="1"/>
  <c r="B101" i="1"/>
  <c r="B90" i="1"/>
  <c r="B65" i="1"/>
  <c r="B49" i="1"/>
  <c r="A86" i="1"/>
  <c r="A109" i="1"/>
  <c r="A87" i="1"/>
  <c r="C86" i="1"/>
  <c r="C109" i="1"/>
  <c r="C87" i="1"/>
  <c r="A88" i="1" l="1"/>
  <c r="C88" i="1"/>
  <c r="A89" i="1"/>
  <c r="C89" i="1"/>
  <c r="A35" i="1"/>
  <c r="C35" i="1"/>
  <c r="A48" i="1"/>
  <c r="C48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54" i="1" l="1"/>
  <c r="C54" i="1"/>
  <c r="A55" i="1"/>
  <c r="C55" i="1"/>
  <c r="A56" i="1"/>
  <c r="C56" i="1"/>
  <c r="A57" i="1"/>
  <c r="C57" i="1"/>
  <c r="A59" i="1"/>
  <c r="C59" i="1"/>
  <c r="A60" i="1"/>
  <c r="C60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137" i="1"/>
  <c r="C137" i="1"/>
  <c r="A138" i="1"/>
  <c r="C138" i="1"/>
  <c r="A106" i="1"/>
  <c r="C106" i="1"/>
  <c r="A61" i="1"/>
  <c r="C61" i="1"/>
  <c r="A107" i="1"/>
  <c r="C107" i="1"/>
  <c r="C58" i="1"/>
  <c r="A58" i="1"/>
  <c r="C37" i="1"/>
  <c r="A34" i="1"/>
  <c r="C34" i="1"/>
  <c r="A38" i="1"/>
  <c r="C38" i="1"/>
  <c r="A98" i="1"/>
  <c r="C98" i="1"/>
  <c r="A99" i="1"/>
  <c r="C99" i="1"/>
  <c r="A100" i="1"/>
  <c r="C100" i="1"/>
  <c r="A39" i="1"/>
  <c r="C39" i="1"/>
  <c r="A45" i="1"/>
  <c r="C45" i="1"/>
  <c r="A80" i="1"/>
  <c r="C80" i="1"/>
  <c r="A81" i="1"/>
  <c r="C81" i="1"/>
  <c r="A82" i="1"/>
  <c r="C82" i="1"/>
  <c r="A36" i="1"/>
  <c r="C36" i="1"/>
  <c r="A46" i="1"/>
  <c r="C46" i="1"/>
  <c r="A83" i="1"/>
  <c r="C83" i="1"/>
  <c r="A84" i="1"/>
  <c r="C84" i="1"/>
  <c r="A85" i="1"/>
  <c r="C85" i="1"/>
  <c r="C79" i="1"/>
  <c r="A79" i="1"/>
  <c r="A96" i="1" l="1"/>
  <c r="C96" i="1"/>
  <c r="A9" i="1"/>
  <c r="C9" i="1"/>
  <c r="C41" i="1" l="1"/>
  <c r="A41" i="1"/>
  <c r="C120" i="1" l="1"/>
  <c r="A120" i="1"/>
  <c r="C78" i="1"/>
  <c r="C43" i="1"/>
  <c r="C47" i="1"/>
  <c r="C97" i="1"/>
  <c r="A47" i="1"/>
  <c r="A97" i="1"/>
  <c r="A78" i="1"/>
  <c r="A43" i="1"/>
  <c r="C44" i="1" l="1"/>
  <c r="A44" i="1"/>
  <c r="A77" i="1" l="1"/>
  <c r="C77" i="1"/>
  <c r="A105" i="1" l="1"/>
  <c r="C105" i="1"/>
  <c r="A62" i="1"/>
  <c r="C62" i="1"/>
  <c r="C76" i="1"/>
  <c r="A76" i="1"/>
  <c r="A53" i="1"/>
  <c r="C53" i="1"/>
  <c r="C118" i="1" l="1"/>
  <c r="A118" i="1"/>
  <c r="C74" i="1" l="1"/>
  <c r="C40" i="1"/>
  <c r="C75" i="1"/>
  <c r="A74" i="1"/>
  <c r="A40" i="1"/>
  <c r="A75" i="1"/>
  <c r="C119" i="1"/>
  <c r="A119" i="1"/>
  <c r="A95" i="1" l="1"/>
  <c r="C95" i="1"/>
  <c r="A42" i="1"/>
  <c r="C42" i="1"/>
  <c r="A73" i="1" l="1"/>
  <c r="C73" i="1"/>
  <c r="A94" i="1"/>
  <c r="C94" i="1"/>
  <c r="C117" i="1" l="1"/>
  <c r="A117" i="1"/>
  <c r="A63" i="1" l="1"/>
  <c r="C63" i="1"/>
  <c r="A72" i="1"/>
  <c r="C72" i="1"/>
  <c r="C64" i="1" l="1"/>
  <c r="A64" i="1"/>
  <c r="A71" i="1"/>
  <c r="C71" i="1"/>
  <c r="C70" i="1"/>
  <c r="A70" i="1"/>
  <c r="F2" i="3" l="1"/>
  <c r="A69" i="1" l="1"/>
  <c r="C69" i="1"/>
  <c r="A113" i="1" l="1"/>
</calcChain>
</file>

<file path=xl/sharedStrings.xml><?xml version="1.0" encoding="utf-8"?>
<sst xmlns="http://schemas.openxmlformats.org/spreadsheetml/2006/main" count="1077" uniqueCount="63">
  <si>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</si>
  <si>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</si>
  <si>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</si>
  <si>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</si>
  <si>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</si>
  <si>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</si>
  <si>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</si>
  <si>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</si>
  <si>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</si>
  <si>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</si>
  <si>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</si>
  <si>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</si>
  <si>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</si>
  <si>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</si>
  <si>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</si>
  <si>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</si>
  <si>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</si>
  <si>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</si>
  <si>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</si>
  <si>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</si>
  <si>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</si>
  <si>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</si>
  <si>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</si>
  <si>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</si>
  <si>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</si>
  <si>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GAVETA DE RECHAZO LLENA</t>
  </si>
  <si>
    <t>3335925909</t>
  </si>
  <si>
    <t>3335925908</t>
  </si>
  <si>
    <t>3335925907</t>
  </si>
  <si>
    <t>3335925949</t>
  </si>
  <si>
    <t>3335925947</t>
  </si>
  <si>
    <t>3335925945</t>
  </si>
  <si>
    <t>3335925957</t>
  </si>
  <si>
    <t>3335925956</t>
  </si>
  <si>
    <t>3335925983 </t>
  </si>
  <si>
    <t>3335925961</t>
  </si>
  <si>
    <t>3335926020 </t>
  </si>
  <si>
    <t>3335926026 </t>
  </si>
  <si>
    <t>3335926099 </t>
  </si>
  <si>
    <t>3335926113 </t>
  </si>
  <si>
    <t>3335926233 </t>
  </si>
  <si>
    <t>3335926235 </t>
  </si>
  <si>
    <t>3335926249 </t>
  </si>
  <si>
    <t>3335924647 </t>
  </si>
  <si>
    <t>3335926351 </t>
  </si>
  <si>
    <t>3335926397 </t>
  </si>
  <si>
    <t>3335926744 </t>
  </si>
  <si>
    <t>3335926984 </t>
  </si>
  <si>
    <t>3335926992 </t>
  </si>
  <si>
    <t>3335927151 </t>
  </si>
  <si>
    <t>3335927157 </t>
  </si>
  <si>
    <t>3335927160 </t>
  </si>
  <si>
    <t>3335927168 </t>
  </si>
  <si>
    <t>3335927176 </t>
  </si>
  <si>
    <t>3335925762 </t>
  </si>
  <si>
    <t>3335927306 </t>
  </si>
  <si>
    <t>3335927310 </t>
  </si>
  <si>
    <t>3335927322 </t>
  </si>
  <si>
    <t>3335927334 </t>
  </si>
  <si>
    <t>3335927348 </t>
  </si>
  <si>
    <t>3335927352 </t>
  </si>
  <si>
    <t>3335927360 </t>
  </si>
  <si>
    <t>3335927371 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</si>
</sst>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b/>
      <sz val="9.9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40" fillId="3" borderId="40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topLeftCell="A102" zoomScale="85" zoomScaleNormal="85" workbookViewId="0">
      <selection activeCell="D108" sqref="D108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44368.25</v>
      </c>
      <c r="C4" s="1"/>
      <c r="D4" s="1"/>
      <c r="E4" s="11"/>
    </row>
    <row r="5" spans="1:5" ht="18.75" thickBot="1" x14ac:dyDescent="0.3">
      <c r="A5" s="7" t="s">
        <v>3</v>
      </c>
      <c r="B5" s="9">
        <v>44368.708333333336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NORTE</v>
      </c>
      <c r="B9" s="37">
        <v>752</v>
      </c>
      <c r="C9" s="25" t="str">
        <f>VLOOKUP(B9,'[1]LISTADO ATM'!$A$2:$B$822,2,0)</f>
        <v xml:space="preserve">ATM UNP Las Carolinas (La Vega) </v>
      </c>
      <c r="D9" s="16" t="s">
        <v>24</v>
      </c>
      <c r="E9" s="27" t="s">
        <v>28</v>
      </c>
    </row>
    <row r="10" spans="1:5" ht="18" x14ac:dyDescent="0.25">
      <c r="A10" s="22" t="str">
        <f>VLOOKUP(B10,'[1]LISTADO ATM'!$A$2:$C$822,3,0)</f>
        <v>ESTE</v>
      </c>
      <c r="B10" s="37">
        <v>912</v>
      </c>
      <c r="C10" s="25" t="str">
        <f>VLOOKUP(B10,'[1]LISTADO ATM'!$A$2:$B$822,2,0)</f>
        <v xml:space="preserve">ATM Oficina San Pedro II </v>
      </c>
      <c r="D10" s="16" t="s">
        <v>24</v>
      </c>
      <c r="E10" s="27">
        <v>3335925871</v>
      </c>
    </row>
    <row r="11" spans="1:5" ht="18" x14ac:dyDescent="0.25">
      <c r="A11" s="22" t="str">
        <f>VLOOKUP(B11,'[1]LISTADO ATM'!$A$2:$C$822,3,0)</f>
        <v>DISTRITO NACIONAL</v>
      </c>
      <c r="B11" s="37">
        <v>911</v>
      </c>
      <c r="C11" s="25" t="str">
        <f>VLOOKUP(B11,'[1]LISTADO ATM'!$A$2:$B$822,2,0)</f>
        <v xml:space="preserve">ATM Oficina Venezuela II </v>
      </c>
      <c r="D11" s="16" t="s">
        <v>24</v>
      </c>
      <c r="E11" s="27">
        <v>3335925894</v>
      </c>
    </row>
    <row r="12" spans="1:5" ht="18" x14ac:dyDescent="0.25">
      <c r="A12" s="22" t="str">
        <f>VLOOKUP(B12,'[1]LISTADO ATM'!$A$2:$C$822,3,0)</f>
        <v>SUR</v>
      </c>
      <c r="B12" s="37">
        <v>962</v>
      </c>
      <c r="C12" s="25" t="str">
        <f>VLOOKUP(B12,'[1]LISTADO ATM'!$A$2:$B$822,2,0)</f>
        <v xml:space="preserve">ATM Oficina Villa Ofelia II (San Juan) </v>
      </c>
      <c r="D12" s="16" t="s">
        <v>24</v>
      </c>
      <c r="E12" s="27">
        <v>3335925865</v>
      </c>
    </row>
    <row r="13" spans="1:5" ht="18" x14ac:dyDescent="0.25">
      <c r="A13" s="22" t="str">
        <f>VLOOKUP(B13,'[1]LISTADO ATM'!$A$2:$C$822,3,0)</f>
        <v>DISTRITO NACIONAL</v>
      </c>
      <c r="B13" s="37">
        <v>409</v>
      </c>
      <c r="C13" s="25" t="str">
        <f>VLOOKUP(B13,'[1]LISTADO ATM'!$A$2:$B$822,2,0)</f>
        <v xml:space="preserve">ATM Oficina Las Palmas de Herrera I </v>
      </c>
      <c r="D13" s="16" t="s">
        <v>24</v>
      </c>
      <c r="E13" s="27">
        <v>3335925868</v>
      </c>
    </row>
    <row r="14" spans="1:5" ht="18" x14ac:dyDescent="0.25">
      <c r="A14" s="22" t="str">
        <f>VLOOKUP(B14,'[1]LISTADO ATM'!$A$2:$C$822,3,0)</f>
        <v>DISTRITO NACIONAL</v>
      </c>
      <c r="B14" s="37">
        <v>461</v>
      </c>
      <c r="C14" s="25" t="str">
        <f>VLOOKUP(B14,'[1]LISTADO ATM'!$A$2:$B$822,2,0)</f>
        <v xml:space="preserve">ATM Autobanco Sarasota I </v>
      </c>
      <c r="D14" s="16" t="s">
        <v>24</v>
      </c>
      <c r="E14" s="27" t="s">
        <v>43</v>
      </c>
    </row>
    <row r="15" spans="1:5" ht="18" x14ac:dyDescent="0.25">
      <c r="A15" s="22" t="str">
        <f>VLOOKUP(B15,'[1]LISTADO ATM'!$A$2:$C$822,3,0)</f>
        <v>DISTRITO NACIONAL</v>
      </c>
      <c r="B15" s="37">
        <v>745</v>
      </c>
      <c r="C15" s="25" t="str">
        <f>VLOOKUP(B15,'[1]LISTADO ATM'!$A$2:$B$822,2,0)</f>
        <v xml:space="preserve">ATM Oficina Ave. Duarte </v>
      </c>
      <c r="D15" s="16" t="s">
        <v>24</v>
      </c>
      <c r="E15" s="27">
        <v>3335925368</v>
      </c>
    </row>
    <row r="16" spans="1:5" ht="18" x14ac:dyDescent="0.25">
      <c r="A16" s="22" t="str">
        <f>VLOOKUP(B16,'[1]LISTADO ATM'!$A$2:$C$822,3,0)</f>
        <v>DISTRITO NACIONAL</v>
      </c>
      <c r="B16" s="37">
        <v>232</v>
      </c>
      <c r="C16" s="25" t="str">
        <f>VLOOKUP(B16,'[1]LISTADO ATM'!$A$2:$B$822,2,0)</f>
        <v xml:space="preserve">ATM S/M Nacional Charles de Gaulle </v>
      </c>
      <c r="D16" s="16" t="s">
        <v>24</v>
      </c>
      <c r="E16" s="27">
        <v>3335925966</v>
      </c>
    </row>
    <row r="17" spans="1:5" ht="18" x14ac:dyDescent="0.25">
      <c r="A17" s="22" t="str">
        <f>VLOOKUP(B17,'[1]LISTADO ATM'!$A$2:$C$822,3,0)</f>
        <v>NORTE</v>
      </c>
      <c r="B17" s="37">
        <v>987</v>
      </c>
      <c r="C17" s="25" t="str">
        <f>VLOOKUP(B17,'[1]LISTADO ATM'!$A$2:$B$822,2,0)</f>
        <v xml:space="preserve">ATM S/M Jumbo (Moca) </v>
      </c>
      <c r="D17" s="16" t="s">
        <v>24</v>
      </c>
      <c r="E17" s="27" t="s">
        <v>35</v>
      </c>
    </row>
    <row r="18" spans="1:5" ht="18" x14ac:dyDescent="0.25">
      <c r="A18" s="22" t="str">
        <f>VLOOKUP(B18,'[1]LISTADO ATM'!$A$2:$C$822,3,0)</f>
        <v>SUR</v>
      </c>
      <c r="B18" s="37">
        <v>765</v>
      </c>
      <c r="C18" s="25" t="str">
        <f>VLOOKUP(B18,'[1]LISTADO ATM'!$A$2:$B$822,2,0)</f>
        <v xml:space="preserve">ATM Oficina Azua I </v>
      </c>
      <c r="D18" s="16" t="s">
        <v>24</v>
      </c>
      <c r="E18" s="27">
        <v>3335926029</v>
      </c>
    </row>
    <row r="19" spans="1:5" ht="18" x14ac:dyDescent="0.25">
      <c r="A19" s="22" t="str">
        <f>VLOOKUP(B19,'[1]LISTADO ATM'!$A$2:$C$822,3,0)</f>
        <v>DISTRITO NACIONAL</v>
      </c>
      <c r="B19" s="37">
        <v>244</v>
      </c>
      <c r="C19" s="25" t="str">
        <f>VLOOKUP(B19,'[1]LISTADO ATM'!$A$2:$B$822,2,0)</f>
        <v xml:space="preserve">ATM Ministerio de Hacienda (antiguo Finanzas) </v>
      </c>
      <c r="D19" s="16" t="s">
        <v>24</v>
      </c>
      <c r="E19" s="27" t="s">
        <v>41</v>
      </c>
    </row>
    <row r="20" spans="1:5" ht="18" x14ac:dyDescent="0.25">
      <c r="A20" s="22" t="str">
        <f>VLOOKUP(B20,'[1]LISTADO ATM'!$A$2:$C$822,3,0)</f>
        <v>SUR</v>
      </c>
      <c r="B20" s="37">
        <v>48</v>
      </c>
      <c r="C20" s="25" t="str">
        <f>VLOOKUP(B20,'[1]LISTADO ATM'!$A$2:$B$822,2,0)</f>
        <v xml:space="preserve">ATM Autoservicio Neiba I </v>
      </c>
      <c r="D20" s="16" t="s">
        <v>24</v>
      </c>
      <c r="E20" s="27">
        <v>3335926015</v>
      </c>
    </row>
    <row r="21" spans="1:5" ht="18" x14ac:dyDescent="0.25">
      <c r="A21" s="22" t="str">
        <f>VLOOKUP(B21,'[1]LISTADO ATM'!$A$2:$C$822,3,0)</f>
        <v>DISTRITO NACIONAL</v>
      </c>
      <c r="B21" s="37">
        <v>192</v>
      </c>
      <c r="C21" s="25" t="str">
        <f>VLOOKUP(B21,'[1]LISTADO ATM'!$A$2:$B$822,2,0)</f>
        <v xml:space="preserve">ATM Autobanco Luperón II </v>
      </c>
      <c r="D21" s="16" t="s">
        <v>24</v>
      </c>
      <c r="E21" s="27">
        <v>3335925980</v>
      </c>
    </row>
    <row r="22" spans="1:5" ht="18" x14ac:dyDescent="0.25">
      <c r="A22" s="22" t="str">
        <f>VLOOKUP(B22,'[1]LISTADO ATM'!$A$2:$C$822,3,0)</f>
        <v>DISTRITO NACIONAL</v>
      </c>
      <c r="B22" s="37">
        <v>165</v>
      </c>
      <c r="C22" s="25" t="str">
        <f>VLOOKUP(B22,'[1]LISTADO ATM'!$A$2:$B$822,2,0)</f>
        <v>ATM Autoservicio Megacentro</v>
      </c>
      <c r="D22" s="16" t="s">
        <v>24</v>
      </c>
      <c r="E22" s="27">
        <v>3335925963</v>
      </c>
    </row>
    <row r="23" spans="1:5" ht="18" x14ac:dyDescent="0.25">
      <c r="A23" s="22" t="str">
        <f>VLOOKUP(B23,'[1]LISTADO ATM'!$A$2:$C$822,3,0)</f>
        <v>NORTE</v>
      </c>
      <c r="B23" s="37">
        <v>350</v>
      </c>
      <c r="C23" s="25" t="str">
        <f>VLOOKUP(B23,'[1]LISTADO ATM'!$A$2:$B$822,2,0)</f>
        <v xml:space="preserve">ATM Oficina Villa Tapia </v>
      </c>
      <c r="D23" s="16" t="s">
        <v>24</v>
      </c>
      <c r="E23" s="27" t="s">
        <v>31</v>
      </c>
    </row>
    <row r="24" spans="1:5" ht="18" x14ac:dyDescent="0.25">
      <c r="A24" s="22" t="str">
        <f>VLOOKUP(B24,'[1]LISTADO ATM'!$A$2:$C$822,3,0)</f>
        <v>DISTRITO NACIONAL</v>
      </c>
      <c r="B24" s="37">
        <v>354</v>
      </c>
      <c r="C24" s="25" t="str">
        <f>VLOOKUP(B24,'[1]LISTADO ATM'!$A$2:$B$822,2,0)</f>
        <v xml:space="preserve">ATM Oficina Núñez de Cáceres II </v>
      </c>
      <c r="D24" s="16" t="s">
        <v>24</v>
      </c>
      <c r="E24" s="27" t="s">
        <v>26</v>
      </c>
    </row>
    <row r="25" spans="1:5" ht="18" x14ac:dyDescent="0.25">
      <c r="A25" s="22" t="str">
        <f>VLOOKUP(B25,'[1]LISTADO ATM'!$A$2:$C$822,3,0)</f>
        <v>DISTRITO NACIONAL</v>
      </c>
      <c r="B25" s="37">
        <v>721</v>
      </c>
      <c r="C25" s="25" t="str">
        <f>VLOOKUP(B25,'[1]LISTADO ATM'!$A$2:$B$822,2,0)</f>
        <v xml:space="preserve">ATM Oficina Charles de Gaulle II </v>
      </c>
      <c r="D25" s="16" t="s">
        <v>24</v>
      </c>
      <c r="E25" s="27">
        <v>3335925756</v>
      </c>
    </row>
    <row r="26" spans="1:5" ht="18" x14ac:dyDescent="0.25">
      <c r="A26" s="22" t="str">
        <f>VLOOKUP(B26,'[1]LISTADO ATM'!$A$2:$C$822,3,0)</f>
        <v>DISTRITO NACIONAL</v>
      </c>
      <c r="B26" s="37">
        <v>946</v>
      </c>
      <c r="C26" s="25" t="str">
        <f>VLOOKUP(B26,'[1]LISTADO ATM'!$A$2:$B$822,2,0)</f>
        <v xml:space="preserve">ATM Oficina Núñez de Cáceres I </v>
      </c>
      <c r="D26" s="16" t="s">
        <v>24</v>
      </c>
      <c r="E26" s="27">
        <v>3335925383</v>
      </c>
    </row>
    <row r="27" spans="1:5" ht="18" x14ac:dyDescent="0.25">
      <c r="A27" s="22" t="str">
        <f>VLOOKUP(B27,'[1]LISTADO ATM'!$A$2:$C$822,3,0)</f>
        <v>NORTE</v>
      </c>
      <c r="B27" s="37">
        <v>142</v>
      </c>
      <c r="C27" s="25" t="str">
        <f>VLOOKUP(B27,'[1]LISTADO ATM'!$A$2:$B$822,2,0)</f>
        <v xml:space="preserve">ATM Centro de Caja Galerías Bonao </v>
      </c>
      <c r="D27" s="16" t="s">
        <v>24</v>
      </c>
      <c r="E27" s="27">
        <v>3335925847</v>
      </c>
    </row>
    <row r="28" spans="1:5" ht="18" x14ac:dyDescent="0.25">
      <c r="A28" s="22" t="str">
        <f>VLOOKUP(B28,'[1]LISTADO ATM'!$A$2:$C$822,3,0)</f>
        <v>ESTE</v>
      </c>
      <c r="B28" s="37">
        <v>963</v>
      </c>
      <c r="C28" s="25" t="str">
        <f>VLOOKUP(B28,'[1]LISTADO ATM'!$A$2:$B$822,2,0)</f>
        <v xml:space="preserve">ATM Multiplaza La Romana </v>
      </c>
      <c r="D28" s="16" t="s">
        <v>24</v>
      </c>
      <c r="E28" s="27" t="s">
        <v>29</v>
      </c>
    </row>
    <row r="29" spans="1:5" ht="18" x14ac:dyDescent="0.25">
      <c r="A29" s="22" t="str">
        <f>VLOOKUP(B29,'[1]LISTADO ATM'!$A$2:$C$822,3,0)</f>
        <v>SUR</v>
      </c>
      <c r="B29" s="37">
        <v>84</v>
      </c>
      <c r="C29" s="25" t="str">
        <f>VLOOKUP(B29,'[1]LISTADO ATM'!$A$2:$B$822,2,0)</f>
        <v xml:space="preserve">ATM Oficina Multicentro Sirena San Cristóbal </v>
      </c>
      <c r="D29" s="16" t="s">
        <v>24</v>
      </c>
      <c r="E29" s="27" t="s">
        <v>30</v>
      </c>
    </row>
    <row r="30" spans="1:5" ht="18" x14ac:dyDescent="0.25">
      <c r="A30" s="22" t="str">
        <f>VLOOKUP(B30,'[1]LISTADO ATM'!$A$2:$C$822,3,0)</f>
        <v>DISTRITO NACIONAL</v>
      </c>
      <c r="B30" s="37">
        <v>590</v>
      </c>
      <c r="C30" s="25" t="str">
        <f>VLOOKUP(B30,'[1]LISTADO ATM'!$A$2:$B$822,2,0)</f>
        <v xml:space="preserve">ATM Olé Aut. Las Américas </v>
      </c>
      <c r="D30" s="16" t="s">
        <v>24</v>
      </c>
      <c r="E30" s="27" t="s">
        <v>32</v>
      </c>
    </row>
    <row r="31" spans="1:5" ht="18" x14ac:dyDescent="0.25">
      <c r="A31" s="22" t="str">
        <f>VLOOKUP(B31,'[1]LISTADO ATM'!$A$2:$C$822,3,0)</f>
        <v>DISTRITO NACIONAL</v>
      </c>
      <c r="B31" s="37">
        <v>235</v>
      </c>
      <c r="C31" s="25" t="str">
        <f>VLOOKUP(B31,'[1]LISTADO ATM'!$A$2:$B$822,2,0)</f>
        <v xml:space="preserve">ATM Oficina Multicentro La Sirena San Isidro </v>
      </c>
      <c r="D31" s="16" t="s">
        <v>24</v>
      </c>
      <c r="E31" s="27">
        <v>3335925970</v>
      </c>
    </row>
    <row r="32" spans="1:5" ht="18" x14ac:dyDescent="0.25">
      <c r="A32" s="22" t="str">
        <f>VLOOKUP(B32,'[1]LISTADO ATM'!$A$2:$C$822,3,0)</f>
        <v>NORTE</v>
      </c>
      <c r="B32" s="37">
        <v>736</v>
      </c>
      <c r="C32" s="25" t="str">
        <f>VLOOKUP(B32,'[1]LISTADO ATM'!$A$2:$B$822,2,0)</f>
        <v xml:space="preserve">ATM Oficina Puerto Plata I </v>
      </c>
      <c r="D32" s="16" t="s">
        <v>24</v>
      </c>
      <c r="E32" s="27" t="s">
        <v>49</v>
      </c>
    </row>
    <row r="33" spans="1:5" ht="18" x14ac:dyDescent="0.25">
      <c r="A33" s="22" t="str">
        <f>VLOOKUP(B33,'[1]LISTADO ATM'!$A$2:$C$822,3,0)</f>
        <v>NORTE</v>
      </c>
      <c r="B33" s="37">
        <v>136</v>
      </c>
      <c r="C33" s="25" t="str">
        <f>VLOOKUP(B33,'[1]LISTADO ATM'!$A$2:$B$822,2,0)</f>
        <v>ATM S/M Xtra (Santiago)</v>
      </c>
      <c r="D33" s="16" t="s">
        <v>24</v>
      </c>
      <c r="E33" s="27" t="s">
        <v>38</v>
      </c>
    </row>
    <row r="34" spans="1:5" ht="18" x14ac:dyDescent="0.25">
      <c r="A34" s="33" t="str">
        <f>VLOOKUP(B34,'[1]LISTADO ATM'!$A$2:$C$822,3,0)</f>
        <v>DISTRITO NACIONAL</v>
      </c>
      <c r="B34" s="37">
        <v>194</v>
      </c>
      <c r="C34" s="25" t="str">
        <f>VLOOKUP(B34,'[1]LISTADO ATM'!$A$2:$B$822,2,0)</f>
        <v xml:space="preserve">ATM UNP Pantoja </v>
      </c>
      <c r="D34" s="16" t="s">
        <v>24</v>
      </c>
      <c r="E34" s="27" t="s">
        <v>50</v>
      </c>
    </row>
    <row r="35" spans="1:5" ht="18" x14ac:dyDescent="0.25">
      <c r="A35" s="22" t="str">
        <f>VLOOKUP(B35,'[1]LISTADO ATM'!$A$2:$C$822,3,0)</f>
        <v>DISTRITO NACIONAL</v>
      </c>
      <c r="B35" s="37">
        <v>85</v>
      </c>
      <c r="C35" s="25" t="str">
        <f>VLOOKUP(B35,'[1]LISTADO ATM'!$A$2:$B$822,2,0)</f>
        <v xml:space="preserve">ATM Oficina San Isidro (Fuerza Aérea) </v>
      </c>
      <c r="D35" s="16" t="s">
        <v>24</v>
      </c>
      <c r="E35" s="27" t="s">
        <v>33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904</v>
      </c>
      <c r="C36" s="25" t="str">
        <f>VLOOKUP(B36,'[1]LISTADO ATM'!$A$2:$B$822,2,0)</f>
        <v xml:space="preserve">ATM Oficina Multicentro La Sirena Churchill </v>
      </c>
      <c r="D36" s="16" t="s">
        <v>24</v>
      </c>
      <c r="E36" s="27" t="s">
        <v>51</v>
      </c>
    </row>
    <row r="37" spans="1:5" ht="18" x14ac:dyDescent="0.25">
      <c r="A37" s="22" t="str">
        <f>VLOOKUP(B37,'[1]LISTADO ATM'!$A$2:$C$822,3,0)</f>
        <v>DISTRITO NACIONAL</v>
      </c>
      <c r="B37" s="37">
        <v>184</v>
      </c>
      <c r="C37" s="25" t="str">
        <f>VLOOKUP(B37,'[1]LISTADO ATM'!$A$2:$B$822,2,0)</f>
        <v xml:space="preserve">ATM Hermanas Mirabal </v>
      </c>
      <c r="D37" s="16" t="s">
        <v>24</v>
      </c>
      <c r="E37" s="27" t="s">
        <v>40</v>
      </c>
    </row>
    <row r="38" spans="1:5" ht="18" x14ac:dyDescent="0.25">
      <c r="A38" s="33" t="str">
        <f>VLOOKUP(B38,'[1]LISTADO ATM'!$A$2:$C$822,3,0)</f>
        <v>NORTE</v>
      </c>
      <c r="B38" s="37">
        <v>333</v>
      </c>
      <c r="C38" s="25" t="str">
        <f>VLOOKUP(B38,'[1]LISTADO ATM'!$A$2:$B$822,2,0)</f>
        <v>ATM Oficina Turey Maimón</v>
      </c>
      <c r="D38" s="16" t="s">
        <v>24</v>
      </c>
      <c r="E38" s="27" t="s">
        <v>55</v>
      </c>
    </row>
    <row r="39" spans="1:5" ht="18.75" customHeight="1" x14ac:dyDescent="0.25">
      <c r="A39" s="22" t="str">
        <f>VLOOKUP(B39,'[1]LISTADO ATM'!$A$2:$C$822,3,0)</f>
        <v>ESTE</v>
      </c>
      <c r="B39" s="22">
        <v>427</v>
      </c>
      <c r="C39" s="25" t="str">
        <f>VLOOKUP(B39,'[1]LISTADO ATM'!$A$2:$B$822,2,0)</f>
        <v xml:space="preserve">ATM Almacenes Iberia (Hato Mayor) </v>
      </c>
      <c r="D39" s="16" t="s">
        <v>24</v>
      </c>
      <c r="E39" s="27" t="s">
        <v>44</v>
      </c>
    </row>
    <row r="40" spans="1:5" ht="18.75" customHeight="1" x14ac:dyDescent="0.25">
      <c r="A40" s="22" t="str">
        <f>VLOOKUP(B40,'[1]LISTADO ATM'!$A$2:$C$822,3,0)</f>
        <v>SUR</v>
      </c>
      <c r="B40" s="22">
        <v>301</v>
      </c>
      <c r="C40" s="25" t="str">
        <f>VLOOKUP(B40,'[1]LISTADO ATM'!$A$2:$B$822,2,0)</f>
        <v xml:space="preserve">ATM UNP Alfa y Omega (Barahona) </v>
      </c>
      <c r="D40" s="16" t="s">
        <v>24</v>
      </c>
      <c r="E40" s="27">
        <v>3335925864</v>
      </c>
    </row>
    <row r="41" spans="1:5" ht="18.75" customHeight="1" x14ac:dyDescent="0.25">
      <c r="A41" s="22" t="str">
        <f>VLOOKUP(B41,'[1]LISTADO ATM'!$A$2:$C$822,3,0)</f>
        <v>NORTE</v>
      </c>
      <c r="B41" s="22">
        <v>315</v>
      </c>
      <c r="C41" s="25" t="str">
        <f>VLOOKUP(B41,'[1]LISTADO ATM'!$A$2:$B$822,2,0)</f>
        <v xml:space="preserve">ATM Oficina Estrella Sadalá </v>
      </c>
      <c r="D41" s="16" t="s">
        <v>24</v>
      </c>
      <c r="E41" s="27">
        <v>3335925985</v>
      </c>
    </row>
    <row r="42" spans="1:5" ht="18.75" customHeight="1" x14ac:dyDescent="0.25">
      <c r="A42" s="22" t="str">
        <f>VLOOKUP(B42,'[1]LISTADO ATM'!$A$2:$C$822,3,0)</f>
        <v>DISTRITO NACIONAL</v>
      </c>
      <c r="B42" s="22">
        <v>554</v>
      </c>
      <c r="C42" s="25" t="str">
        <f>VLOOKUP(B42,'[1]LISTADO ATM'!$A$2:$B$822,2,0)</f>
        <v xml:space="preserve">ATM Oficina Isabel La Católica I </v>
      </c>
      <c r="D42" s="16" t="s">
        <v>24</v>
      </c>
      <c r="E42" s="27">
        <v>3335925826</v>
      </c>
    </row>
    <row r="43" spans="1:5" ht="18.75" customHeight="1" x14ac:dyDescent="0.25">
      <c r="A43" s="22" t="str">
        <f>VLOOKUP(B43,'[1]LISTADO ATM'!$A$2:$C$822,3,0)</f>
        <v>DISTRITO NACIONAL</v>
      </c>
      <c r="B43" s="22">
        <v>391</v>
      </c>
      <c r="C43" s="25" t="str">
        <f>VLOOKUP(B43,'[1]LISTADO ATM'!$A$2:$B$822,2,0)</f>
        <v xml:space="preserve">ATM S/M Jumbo Luperón </v>
      </c>
      <c r="D43" s="16" t="s">
        <v>24</v>
      </c>
      <c r="E43" s="27">
        <v>3335925982</v>
      </c>
    </row>
    <row r="44" spans="1:5" ht="18.75" customHeight="1" x14ac:dyDescent="0.25">
      <c r="A44" s="22" t="str">
        <f>VLOOKUP(B44,'[1]LISTADO ATM'!$A$2:$C$822,3,0)</f>
        <v>SUR</v>
      </c>
      <c r="B44" s="22">
        <v>582</v>
      </c>
      <c r="C44" s="25" t="str">
        <f>VLOOKUP(B44,'[1]LISTADO ATM'!$A$2:$B$822,2,0)</f>
        <v>ATM Estación Sabana Yegua</v>
      </c>
      <c r="D44" s="16" t="s">
        <v>24</v>
      </c>
      <c r="E44" s="27" t="s">
        <v>27</v>
      </c>
    </row>
    <row r="45" spans="1:5" ht="18.75" customHeight="1" x14ac:dyDescent="0.25">
      <c r="A45" s="22" t="str">
        <f>VLOOKUP(B45,'[1]LISTADO ATM'!$A$2:$C$822,3,0)</f>
        <v>SUR</v>
      </c>
      <c r="B45" s="22">
        <v>356</v>
      </c>
      <c r="C45" s="25" t="str">
        <f>VLOOKUP(B45,'[1]LISTADO ATM'!$A$2:$B$822,2,0)</f>
        <v xml:space="preserve">ATM Estación Sigma (San Cristóbal) </v>
      </c>
      <c r="D45" s="16" t="s">
        <v>24</v>
      </c>
      <c r="E45" s="27" t="s">
        <v>45</v>
      </c>
    </row>
    <row r="46" spans="1:5" ht="18.75" customHeight="1" x14ac:dyDescent="0.25">
      <c r="A46" s="22" t="str">
        <f>VLOOKUP(B46,'[1]LISTADO ATM'!$A$2:$C$822,3,0)</f>
        <v>NORTE</v>
      </c>
      <c r="B46" s="22">
        <v>605</v>
      </c>
      <c r="C46" s="25" t="str">
        <f>VLOOKUP(B46,'[1]LISTADO ATM'!$A$2:$B$822,2,0)</f>
        <v xml:space="preserve">ATM Oficina Bonao I </v>
      </c>
      <c r="D46" s="16" t="s">
        <v>24</v>
      </c>
      <c r="E46" s="27" t="s">
        <v>52</v>
      </c>
    </row>
    <row r="47" spans="1:5" ht="18" x14ac:dyDescent="0.25">
      <c r="A47" s="33" t="str">
        <f>VLOOKUP(B47,'[1]LISTADO ATM'!$A$2:$C$822,3,0)</f>
        <v>NORTE</v>
      </c>
      <c r="B47" s="37">
        <v>411</v>
      </c>
      <c r="C47" s="25" t="str">
        <f>VLOOKUP(B47,'[1]LISTADO ATM'!$A$2:$B$822,2,0)</f>
        <v xml:space="preserve">ATM UNP Piedra Blanca </v>
      </c>
      <c r="D47" s="16" t="s">
        <v>24</v>
      </c>
      <c r="E47" s="27">
        <v>3335925978</v>
      </c>
    </row>
    <row r="48" spans="1:5" ht="18" x14ac:dyDescent="0.25">
      <c r="A48" s="22" t="str">
        <f>VLOOKUP(B48,'[1]LISTADO ATM'!$A$2:$C$822,3,0)</f>
        <v>SUR</v>
      </c>
      <c r="B48" s="37">
        <v>767</v>
      </c>
      <c r="C48" s="25" t="str">
        <f>VLOOKUP(B48,'[1]LISTADO ATM'!$A$2:$B$822,2,0)</f>
        <v xml:space="preserve">ATM S/M Diverso (Azua) </v>
      </c>
      <c r="D48" s="16" t="s">
        <v>24</v>
      </c>
      <c r="E48" s="27" t="s">
        <v>54</v>
      </c>
    </row>
    <row r="49" spans="1:5" ht="18" x14ac:dyDescent="0.25">
      <c r="A49" s="3" t="s">
        <v>11</v>
      </c>
      <c r="B49" s="38">
        <f>COUNT(B9:B48)</f>
        <v>40</v>
      </c>
      <c r="C49" s="66"/>
      <c r="D49" s="67"/>
      <c r="E49" s="68"/>
    </row>
    <row r="50" spans="1:5" x14ac:dyDescent="0.25">
      <c r="B50" s="5"/>
      <c r="E50" s="5"/>
    </row>
    <row r="51" spans="1:5" ht="18" x14ac:dyDescent="0.25">
      <c r="A51" s="63" t="s">
        <v>16</v>
      </c>
      <c r="B51" s="64"/>
      <c r="C51" s="64"/>
      <c r="D51" s="64"/>
      <c r="E51" s="65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5" ht="18" x14ac:dyDescent="0.25">
      <c r="A53" s="22" t="str">
        <f>VLOOKUP(B53,'[1]LISTADO ATM'!$A$2:$C$822,3,0)</f>
        <v>ESTE</v>
      </c>
      <c r="B53" s="22">
        <v>386</v>
      </c>
      <c r="C53" s="40" t="str">
        <f>VLOOKUP(B53,'[1]LISTADO ATM'!$A$2:$B$822,2,0)</f>
        <v xml:space="preserve">ATM Plaza Verón II </v>
      </c>
      <c r="D53" s="16" t="s">
        <v>19</v>
      </c>
      <c r="E53" s="22">
        <v>3335926024</v>
      </c>
    </row>
    <row r="54" spans="1:5" ht="18" x14ac:dyDescent="0.25">
      <c r="A54" s="22" t="str">
        <f>VLOOKUP(B54,'[1]LISTADO ATM'!$A$2:$C$822,3,0)</f>
        <v>ESTE</v>
      </c>
      <c r="B54" s="22">
        <v>211</v>
      </c>
      <c r="C54" s="40" t="str">
        <f>VLOOKUP(B54,'[1]LISTADO ATM'!$A$2:$B$822,2,0)</f>
        <v xml:space="preserve">ATM Oficina La Romana I </v>
      </c>
      <c r="D54" s="16" t="s">
        <v>19</v>
      </c>
      <c r="E54" s="22">
        <v>3335926023</v>
      </c>
    </row>
    <row r="55" spans="1:5" ht="18" x14ac:dyDescent="0.25">
      <c r="A55" s="22" t="str">
        <f>VLOOKUP(B55,'[1]LISTADO ATM'!$A$2:$C$822,3,0)</f>
        <v>DISTRITO NACIONAL</v>
      </c>
      <c r="B55" s="22">
        <v>540</v>
      </c>
      <c r="C55" s="40" t="str">
        <f>VLOOKUP(B55,'[1]LISTADO ATM'!$A$2:$B$822,2,0)</f>
        <v xml:space="preserve">ATM Autoservicio Sambil I </v>
      </c>
      <c r="D55" s="16" t="s">
        <v>19</v>
      </c>
      <c r="E55" s="22" t="s">
        <v>36</v>
      </c>
    </row>
    <row r="56" spans="1:5" ht="18" x14ac:dyDescent="0.25">
      <c r="A56" s="22" t="str">
        <f>VLOOKUP(B56,'[1]LISTADO ATM'!$A$2:$C$822,3,0)</f>
        <v>SUR</v>
      </c>
      <c r="B56" s="22">
        <v>880</v>
      </c>
      <c r="C56" s="40" t="str">
        <f>VLOOKUP(B56,'[1]LISTADO ATM'!$A$2:$B$822,2,0)</f>
        <v xml:space="preserve">ATM Autoservicio Barahona II </v>
      </c>
      <c r="D56" s="16" t="s">
        <v>19</v>
      </c>
      <c r="E56" s="22">
        <v>3335925374</v>
      </c>
    </row>
    <row r="57" spans="1:5" ht="18" x14ac:dyDescent="0.25">
      <c r="A57" s="22" t="str">
        <f>VLOOKUP(B57,'[1]LISTADO ATM'!$A$2:$C$822,3,0)</f>
        <v>NORTE</v>
      </c>
      <c r="B57" s="22">
        <v>388</v>
      </c>
      <c r="C57" s="40" t="str">
        <f>VLOOKUP(B57,'[1]LISTADO ATM'!$A$2:$B$822,2,0)</f>
        <v xml:space="preserve">ATM Multicentro La Sirena Puerto Plata </v>
      </c>
      <c r="D57" s="16" t="s">
        <v>19</v>
      </c>
      <c r="E57" s="22" t="s">
        <v>37</v>
      </c>
    </row>
    <row r="58" spans="1:5" ht="18" x14ac:dyDescent="0.25">
      <c r="A58" s="19" t="str">
        <f>VLOOKUP(B58,'[1]LISTADO ATM'!$A$2:$C$822,3,0)</f>
        <v>NORTE</v>
      </c>
      <c r="B58" s="22">
        <v>88</v>
      </c>
      <c r="C58" s="25" t="str">
        <f>VLOOKUP(B58,'[1]LISTADO ATM'!$A$2:$B$822,2,0)</f>
        <v xml:space="preserve">ATM S/M La Fuente (Santiago) </v>
      </c>
      <c r="D58" s="16" t="s">
        <v>19</v>
      </c>
      <c r="E58" s="22" t="s">
        <v>42</v>
      </c>
    </row>
    <row r="59" spans="1:5" ht="18" x14ac:dyDescent="0.25">
      <c r="A59" s="22" t="str">
        <f>VLOOKUP(B59,'[1]LISTADO ATM'!$A$2:$C$822,3,0)</f>
        <v>DISTRITO NACIONAL</v>
      </c>
      <c r="B59" s="22">
        <v>441</v>
      </c>
      <c r="C59" s="40" t="str">
        <f>VLOOKUP(B59,'[1]LISTADO ATM'!$A$2:$B$822,2,0)</f>
        <v>ATM Estacion de Servicio Romulo Betancour</v>
      </c>
      <c r="D59" s="16" t="s">
        <v>19</v>
      </c>
      <c r="E59" s="22">
        <v>3335925976</v>
      </c>
    </row>
    <row r="60" spans="1:5" ht="18" x14ac:dyDescent="0.25">
      <c r="A60" s="22" t="str">
        <f>VLOOKUP(B60,'[1]LISTADO ATM'!$A$2:$C$822,3,0)</f>
        <v>DISTRITO NACIONAL</v>
      </c>
      <c r="B60" s="22">
        <v>347</v>
      </c>
      <c r="C60" s="40" t="str">
        <f>VLOOKUP(B60,'[1]LISTADO ATM'!$A$2:$B$822,2,0)</f>
        <v>ATM Patio de Colombia</v>
      </c>
      <c r="D60" s="16" t="s">
        <v>19</v>
      </c>
      <c r="E60" s="22">
        <v>3335926025</v>
      </c>
    </row>
    <row r="61" spans="1:5" ht="18" x14ac:dyDescent="0.25">
      <c r="A61" s="19" t="str">
        <f>VLOOKUP(B61,'[1]LISTADO ATM'!$A$2:$C$822,3,0)</f>
        <v>DISTRITO NACIONAL</v>
      </c>
      <c r="B61" s="22">
        <v>576</v>
      </c>
      <c r="C61" s="25" t="str">
        <f>VLOOKUP(B61,'[1]LISTADO ATM'!$A$2:$B$822,2,0)</f>
        <v xml:space="preserve">ATM IDSS </v>
      </c>
      <c r="D61" s="16" t="s">
        <v>19</v>
      </c>
      <c r="E61" s="22" t="s">
        <v>60</v>
      </c>
    </row>
    <row r="62" spans="1:5" ht="18" x14ac:dyDescent="0.25">
      <c r="A62" s="19" t="str">
        <f>VLOOKUP(B62,'[1]LISTADO ATM'!$A$2:$C$822,3,0)</f>
        <v>NORTE</v>
      </c>
      <c r="B62" s="22">
        <v>888</v>
      </c>
      <c r="C62" s="25" t="str">
        <f>VLOOKUP(B62,'[1]LISTADO ATM'!$A$2:$B$822,2,0)</f>
        <v>ATM Oficina galeria 56 II (SFM)</v>
      </c>
      <c r="D62" s="16" t="s">
        <v>19</v>
      </c>
      <c r="E62" s="22">
        <v>3335925875</v>
      </c>
    </row>
    <row r="63" spans="1:5" ht="18" x14ac:dyDescent="0.25">
      <c r="A63" s="19" t="str">
        <f>VLOOKUP(B63,'[1]LISTADO ATM'!$A$2:$C$822,3,0)</f>
        <v>ESTE</v>
      </c>
      <c r="B63" s="22">
        <v>158</v>
      </c>
      <c r="C63" s="25" t="str">
        <f>VLOOKUP(B63,'[1]LISTADO ATM'!$A$2:$B$822,2,0)</f>
        <v xml:space="preserve">ATM Oficina Romana Norte </v>
      </c>
      <c r="D63" s="16" t="s">
        <v>19</v>
      </c>
      <c r="E63" s="22">
        <v>3335925490</v>
      </c>
    </row>
    <row r="64" spans="1:5" ht="18" x14ac:dyDescent="0.25">
      <c r="A64" s="19" t="str">
        <f>VLOOKUP(B64,'[1]LISTADO ATM'!$A$2:$C$822,3,0)</f>
        <v>ESTE</v>
      </c>
      <c r="B64" s="22">
        <v>117</v>
      </c>
      <c r="C64" s="25" t="str">
        <f>VLOOKUP(B64,'[1]LISTADO ATM'!$A$2:$B$822,2,0)</f>
        <v xml:space="preserve">ATM Oficina El Seybo </v>
      </c>
      <c r="D64" s="16" t="s">
        <v>19</v>
      </c>
      <c r="E64" s="22">
        <v>3335925372</v>
      </c>
    </row>
    <row r="65" spans="1:5" ht="18.75" thickBot="1" x14ac:dyDescent="0.3">
      <c r="A65" s="3" t="s">
        <v>11</v>
      </c>
      <c r="B65" s="36">
        <f>COUNT(B53:B64)</f>
        <v>12</v>
      </c>
      <c r="C65" s="42"/>
      <c r="D65" s="43"/>
      <c r="E65" s="44"/>
    </row>
    <row r="66" spans="1:5" ht="15.75" thickBot="1" x14ac:dyDescent="0.3">
      <c r="B66" s="5"/>
      <c r="E66" s="5"/>
    </row>
    <row r="67" spans="1:5" ht="18.75" thickBot="1" x14ac:dyDescent="0.3">
      <c r="A67" s="45" t="s">
        <v>14</v>
      </c>
      <c r="B67" s="46"/>
      <c r="C67" s="46"/>
      <c r="D67" s="46"/>
      <c r="E67" s="47"/>
    </row>
    <row r="68" spans="1:5" ht="18" x14ac:dyDescent="0.25">
      <c r="A68" s="2" t="s">
        <v>5</v>
      </c>
      <c r="B68" s="2" t="s">
        <v>6</v>
      </c>
      <c r="C68" s="2" t="s">
        <v>7</v>
      </c>
      <c r="D68" s="2" t="s">
        <v>8</v>
      </c>
      <c r="E68" s="2" t="s">
        <v>9</v>
      </c>
    </row>
    <row r="69" spans="1:5" ht="18" x14ac:dyDescent="0.25">
      <c r="A69" s="22" t="str">
        <f>VLOOKUP(B69,'[1]LISTADO ATM'!$A$2:$C$822,3,0)</f>
        <v>DISTRITO NACIONAL</v>
      </c>
      <c r="B69" s="22">
        <v>394</v>
      </c>
      <c r="C69" s="25" t="str">
        <f>VLOOKUP(B69,'[1]LISTADO ATM'!$A$2:$B$822,2,0)</f>
        <v xml:space="preserve">ATM Multicentro La Sirena Luperón </v>
      </c>
      <c r="D69" s="15" t="s">
        <v>10</v>
      </c>
      <c r="E69" s="22">
        <v>3335923938</v>
      </c>
    </row>
    <row r="70" spans="1:5" ht="18" x14ac:dyDescent="0.25">
      <c r="A70" s="22" t="str">
        <f>VLOOKUP(B70,'[1]LISTADO ATM'!$A$2:$C$822,3,0)</f>
        <v>SUR</v>
      </c>
      <c r="B70" s="22">
        <v>252</v>
      </c>
      <c r="C70" s="25" t="str">
        <f>VLOOKUP(B70,'[1]LISTADO ATM'!$A$2:$B$822,2,0)</f>
        <v xml:space="preserve">ATM Banco Agrícola (Barahona) </v>
      </c>
      <c r="D70" s="15" t="s">
        <v>10</v>
      </c>
      <c r="E70" s="27">
        <v>3335925844</v>
      </c>
    </row>
    <row r="71" spans="1:5" ht="18" x14ac:dyDescent="0.25">
      <c r="A71" s="22" t="str">
        <f>VLOOKUP(B71,'[1]LISTADO ATM'!$A$2:$C$822,3,0)</f>
        <v>SUR</v>
      </c>
      <c r="B71" s="22">
        <v>249</v>
      </c>
      <c r="C71" s="25" t="str">
        <f>VLOOKUP(B71,'[1]LISTADO ATM'!$A$2:$B$822,2,0)</f>
        <v xml:space="preserve">ATM Banco Agrícola Neiba </v>
      </c>
      <c r="D71" s="15" t="s">
        <v>10</v>
      </c>
      <c r="E71" s="27">
        <v>3335924678</v>
      </c>
    </row>
    <row r="72" spans="1:5" ht="18.75" customHeight="1" x14ac:dyDescent="0.25">
      <c r="A72" s="22" t="str">
        <f>VLOOKUP(B72,'[1]LISTADO ATM'!$A$2:$C$822,3,0)</f>
        <v>DISTRITO NACIONAL</v>
      </c>
      <c r="B72" s="22">
        <v>791</v>
      </c>
      <c r="C72" s="25" t="str">
        <f>VLOOKUP(B72,'[1]LISTADO ATM'!$A$2:$B$822,2,0)</f>
        <v xml:space="preserve">ATM Oficina Sans Soucí </v>
      </c>
      <c r="D72" s="15" t="s">
        <v>10</v>
      </c>
      <c r="E72" s="27">
        <v>3335925743</v>
      </c>
    </row>
    <row r="73" spans="1:5" ht="18.75" customHeight="1" x14ac:dyDescent="0.25">
      <c r="A73" s="22" t="str">
        <f>VLOOKUP(B73,'[1]LISTADO ATM'!$A$2:$C$822,3,0)</f>
        <v>DISTRITO NACIONAL</v>
      </c>
      <c r="B73" s="22">
        <v>527</v>
      </c>
      <c r="C73" s="25" t="str">
        <f>VLOOKUP(B73,'[1]LISTADO ATM'!$A$2:$B$822,2,0)</f>
        <v>ATM Oficina Zona Oriental II</v>
      </c>
      <c r="D73" s="15" t="s">
        <v>10</v>
      </c>
      <c r="E73" s="27">
        <v>3335925590</v>
      </c>
    </row>
    <row r="74" spans="1:5" ht="18.75" customHeight="1" x14ac:dyDescent="0.25">
      <c r="A74" s="22" t="str">
        <f>VLOOKUP(B74,'[1]LISTADO ATM'!$A$2:$C$822,3,0)</f>
        <v>ESTE</v>
      </c>
      <c r="B74" s="22">
        <v>429</v>
      </c>
      <c r="C74" s="25" t="str">
        <f>VLOOKUP(B74,'[1]LISTADO ATM'!$A$2:$B$822,2,0)</f>
        <v xml:space="preserve">ATM Oficina Jumbo La Romana </v>
      </c>
      <c r="D74" s="15" t="s">
        <v>10</v>
      </c>
      <c r="E74" s="27">
        <v>3335925827</v>
      </c>
    </row>
    <row r="75" spans="1:5" ht="18.75" customHeight="1" x14ac:dyDescent="0.25">
      <c r="A75" s="22" t="str">
        <f>VLOOKUP(B75,'[1]LISTADO ATM'!$A$2:$C$822,3,0)</f>
        <v>ESTE</v>
      </c>
      <c r="B75" s="22">
        <v>114</v>
      </c>
      <c r="C75" s="25" t="str">
        <f>VLOOKUP(B75,'[1]LISTADO ATM'!$A$2:$B$822,2,0)</f>
        <v xml:space="preserve">ATM Oficina Hato Mayor </v>
      </c>
      <c r="D75" s="15" t="s">
        <v>10</v>
      </c>
      <c r="E75" s="27">
        <v>3335925867</v>
      </c>
    </row>
    <row r="76" spans="1:5" ht="18.75" customHeight="1" x14ac:dyDescent="0.25">
      <c r="A76" s="22" t="str">
        <f>VLOOKUP(B76,'[1]LISTADO ATM'!$A$2:$C$822,3,0)</f>
        <v>DISTRITO NACIONAL</v>
      </c>
      <c r="B76" s="22">
        <v>281</v>
      </c>
      <c r="C76" s="25" t="str">
        <f>VLOOKUP(B76,'[1]LISTADO ATM'!$A$2:$B$822,2,0)</f>
        <v xml:space="preserve">ATM S/M Pola Independencia </v>
      </c>
      <c r="D76" s="15" t="s">
        <v>10</v>
      </c>
      <c r="E76" s="25">
        <v>3335925890</v>
      </c>
    </row>
    <row r="77" spans="1:5" ht="18.75" customHeight="1" x14ac:dyDescent="0.25">
      <c r="A77" s="22" t="str">
        <f>VLOOKUP(B77,'[1]LISTADO ATM'!$A$2:$C$822,3,0)</f>
        <v>ESTE</v>
      </c>
      <c r="B77" s="22">
        <v>480</v>
      </c>
      <c r="C77" s="25" t="str">
        <f>VLOOKUP(B77,'[1]LISTADO ATM'!$A$2:$B$822,2,0)</f>
        <v>ATM UNP Farmaconal Higuey</v>
      </c>
      <c r="D77" s="15" t="s">
        <v>10</v>
      </c>
      <c r="E77" s="25">
        <v>3335925892</v>
      </c>
    </row>
    <row r="78" spans="1:5" ht="18.75" customHeight="1" x14ac:dyDescent="0.25">
      <c r="A78" s="22" t="str">
        <f>VLOOKUP(B78,'[1]LISTADO ATM'!$A$2:$C$822,3,0)</f>
        <v>DISTRITO NACIONAL</v>
      </c>
      <c r="B78" s="22">
        <v>60</v>
      </c>
      <c r="C78" s="25" t="str">
        <f>VLOOKUP(B78,'[1]LISTADO ATM'!$A$2:$B$822,2,0)</f>
        <v xml:space="preserve">ATM Autobanco 27 de Febrero </v>
      </c>
      <c r="D78" s="15" t="s">
        <v>10</v>
      </c>
      <c r="E78" s="27" t="s">
        <v>34</v>
      </c>
    </row>
    <row r="79" spans="1:5" ht="18.75" customHeight="1" x14ac:dyDescent="0.25">
      <c r="A79" s="22" t="str">
        <f>VLOOKUP(B79,'[1]LISTADO ATM'!$A$2:$C$822,3,0)</f>
        <v>NORTE</v>
      </c>
      <c r="B79" s="22">
        <v>633</v>
      </c>
      <c r="C79" s="25" t="str">
        <f>VLOOKUP(B79,'[1]LISTADO ATM'!$A$2:$B$822,2,0)</f>
        <v xml:space="preserve">ATM Autobanco Las Colinas </v>
      </c>
      <c r="D79" s="15" t="s">
        <v>10</v>
      </c>
      <c r="E79" s="27" t="s">
        <v>39</v>
      </c>
    </row>
    <row r="80" spans="1:5" ht="18.75" customHeight="1" x14ac:dyDescent="0.25">
      <c r="A80" s="22" t="str">
        <f>VLOOKUP(B80,'[1]LISTADO ATM'!$A$2:$C$822,3,0)</f>
        <v>DISTRITO NACIONAL</v>
      </c>
      <c r="B80" s="22">
        <v>697</v>
      </c>
      <c r="C80" s="25" t="str">
        <f>VLOOKUP(B80,'[1]LISTADO ATM'!$A$2:$B$822,2,0)</f>
        <v>ATM Hipermercado Olé Ciudad Juan Bosch</v>
      </c>
      <c r="D80" s="15" t="s">
        <v>10</v>
      </c>
      <c r="E80" s="27" t="s">
        <v>46</v>
      </c>
    </row>
    <row r="81" spans="1:5" ht="18.75" customHeight="1" x14ac:dyDescent="0.25">
      <c r="A81" s="22" t="str">
        <f>VLOOKUP(B81,'[1]LISTADO ATM'!$A$2:$C$822,3,0)</f>
        <v>SUR</v>
      </c>
      <c r="B81" s="22">
        <v>512</v>
      </c>
      <c r="C81" s="25" t="str">
        <f>VLOOKUP(B81,'[1]LISTADO ATM'!$A$2:$B$822,2,0)</f>
        <v>ATM Plaza Jesús Ferreira</v>
      </c>
      <c r="D81" s="15" t="s">
        <v>10</v>
      </c>
      <c r="E81" s="27" t="s">
        <v>47</v>
      </c>
    </row>
    <row r="82" spans="1:5" ht="18.75" customHeight="1" x14ac:dyDescent="0.25">
      <c r="A82" s="22" t="str">
        <f>VLOOKUP(B82,'[1]LISTADO ATM'!$A$2:$C$822,3,0)</f>
        <v>DISTRITO NACIONAL</v>
      </c>
      <c r="B82" s="22">
        <v>23</v>
      </c>
      <c r="C82" s="25" t="str">
        <f>VLOOKUP(B82,'[1]LISTADO ATM'!$A$2:$B$822,2,0)</f>
        <v xml:space="preserve">ATM Oficina México </v>
      </c>
      <c r="D82" s="15" t="s">
        <v>10</v>
      </c>
      <c r="E82" s="27" t="s">
        <v>48</v>
      </c>
    </row>
    <row r="83" spans="1:5" ht="18.75" customHeight="1" x14ac:dyDescent="0.25">
      <c r="A83" s="22" t="str">
        <f>VLOOKUP(B83,'[1]LISTADO ATM'!$A$2:$C$822,3,0)</f>
        <v>DISTRITO NACIONAL</v>
      </c>
      <c r="B83" s="22">
        <v>516</v>
      </c>
      <c r="C83" s="25" t="str">
        <f>VLOOKUP(B83,'[1]LISTADO ATM'!$A$2:$B$822,2,0)</f>
        <v xml:space="preserve">ATM Oficina Gascue </v>
      </c>
      <c r="D83" s="15" t="s">
        <v>10</v>
      </c>
      <c r="E83" s="27" t="s">
        <v>53</v>
      </c>
    </row>
    <row r="84" spans="1:5" ht="18.75" customHeight="1" x14ac:dyDescent="0.25">
      <c r="A84" s="22" t="str">
        <f>VLOOKUP(B84,'[1]LISTADO ATM'!$A$2:$C$822,3,0)</f>
        <v>DISTRITO NACIONAL</v>
      </c>
      <c r="B84" s="22">
        <v>514</v>
      </c>
      <c r="C84" s="25" t="str">
        <f>VLOOKUP(B84,'[1]LISTADO ATM'!$A$2:$B$822,2,0)</f>
        <v>ATM Autoservicio Charles de Gaulle</v>
      </c>
      <c r="D84" s="15" t="s">
        <v>10</v>
      </c>
      <c r="E84" s="27" t="s">
        <v>56</v>
      </c>
    </row>
    <row r="85" spans="1:5" ht="18.75" customHeight="1" x14ac:dyDescent="0.25">
      <c r="A85" s="22" t="str">
        <f>VLOOKUP(B85,'[1]LISTADO ATM'!$A$2:$C$822,3,0)</f>
        <v>DISTRITO NACIONAL</v>
      </c>
      <c r="B85" s="22">
        <v>234</v>
      </c>
      <c r="C85" s="25" t="str">
        <f>VLOOKUP(B85,'[1]LISTADO ATM'!$A$2:$B$822,2,0)</f>
        <v xml:space="preserve">ATM Oficina Boca Chica I </v>
      </c>
      <c r="D85" s="15" t="s">
        <v>10</v>
      </c>
      <c r="E85" s="27" t="s">
        <v>59</v>
      </c>
    </row>
    <row r="86" spans="1:5" ht="18.75" customHeight="1" x14ac:dyDescent="0.25">
      <c r="A86" s="22" t="str">
        <f>VLOOKUP(B86,'[1]LISTADO ATM'!$A$2:$C$822,3,0)</f>
        <v>NORTE</v>
      </c>
      <c r="B86" s="22">
        <v>728</v>
      </c>
      <c r="C86" s="25" t="str">
        <f>VLOOKUP(B86,'[1]LISTADO ATM'!$A$2:$B$822,2,0)</f>
        <v xml:space="preserve">ATM UNP La Vega Oficina Regional Norcentral </v>
      </c>
      <c r="D86" s="15" t="s">
        <v>10</v>
      </c>
      <c r="E86" s="27">
        <v>3335927503</v>
      </c>
    </row>
    <row r="87" spans="1:5" ht="18.75" customHeight="1" x14ac:dyDescent="0.25">
      <c r="A87" s="22" t="str">
        <f>VLOOKUP(B87,'[1]LISTADO ATM'!$A$2:$C$822,3,0)</f>
        <v>DISTRITO NACIONAL</v>
      </c>
      <c r="B87" s="22">
        <v>889</v>
      </c>
      <c r="C87" s="25" t="str">
        <f>VLOOKUP(B87,'[1]LISTADO ATM'!$A$2:$B$822,2,0)</f>
        <v>ATM Oficina Plaza Lama Máximo Gómez II</v>
      </c>
      <c r="D87" s="15" t="s">
        <v>10</v>
      </c>
      <c r="E87" s="27">
        <v>3335927559</v>
      </c>
    </row>
    <row r="88" spans="1:5" ht="18.75" customHeight="1" x14ac:dyDescent="0.25">
      <c r="A88" s="22" t="str">
        <f>VLOOKUP(B88,'[1]LISTADO ATM'!$A$2:$C$822,3,0)</f>
        <v>DISTRITO NACIONAL</v>
      </c>
      <c r="B88" s="22">
        <v>586</v>
      </c>
      <c r="C88" s="25" t="str">
        <f>VLOOKUP(B88,'[1]LISTADO ATM'!$A$2:$B$822,2,0)</f>
        <v xml:space="preserve">ATM Palacio de Justicia D.N. </v>
      </c>
      <c r="D88" s="15" t="s">
        <v>10</v>
      </c>
      <c r="E88" s="27">
        <v>3335927487</v>
      </c>
    </row>
    <row r="89" spans="1:5" ht="18.75" customHeight="1" x14ac:dyDescent="0.25">
      <c r="A89" s="22" t="str">
        <f>VLOOKUP(B89,'[1]LISTADO ATM'!$A$2:$C$822,3,0)</f>
        <v>ESTE</v>
      </c>
      <c r="B89" s="22">
        <v>630</v>
      </c>
      <c r="C89" s="25" t="str">
        <f>VLOOKUP(B89,'[1]LISTADO ATM'!$A$2:$B$822,2,0)</f>
        <v xml:space="preserve">ATM Oficina Plaza Zaglul (SPM) </v>
      </c>
      <c r="D89" s="15" t="s">
        <v>10</v>
      </c>
      <c r="E89" s="27">
        <v>3335927489</v>
      </c>
    </row>
    <row r="90" spans="1:5" ht="18.75" thickBot="1" x14ac:dyDescent="0.3">
      <c r="A90" s="26"/>
      <c r="B90" s="36">
        <f>COUNT(B69:B89)</f>
        <v>21</v>
      </c>
      <c r="C90" s="14"/>
      <c r="D90" s="14"/>
      <c r="E90" s="14"/>
    </row>
    <row r="91" spans="1:5" ht="15.75" thickBot="1" x14ac:dyDescent="0.3">
      <c r="B91" s="5"/>
      <c r="E91" s="5"/>
    </row>
    <row r="92" spans="1:5" ht="18.75" customHeight="1" thickBot="1" x14ac:dyDescent="0.3">
      <c r="A92" s="45" t="s">
        <v>20</v>
      </c>
      <c r="B92" s="46"/>
      <c r="C92" s="46"/>
      <c r="D92" s="46"/>
      <c r="E92" s="47"/>
    </row>
    <row r="93" spans="1:5" ht="18" x14ac:dyDescent="0.25">
      <c r="A93" s="2" t="s">
        <v>5</v>
      </c>
      <c r="B93" s="2" t="s">
        <v>6</v>
      </c>
      <c r="C93" s="2" t="s">
        <v>7</v>
      </c>
      <c r="D93" s="2" t="s">
        <v>8</v>
      </c>
      <c r="E93" s="2" t="s">
        <v>9</v>
      </c>
    </row>
    <row r="94" spans="1:5" ht="18" x14ac:dyDescent="0.25">
      <c r="A94" s="33" t="str">
        <f>VLOOKUP(B94,'[1]LISTADO ATM'!$A$2:$C$822,3,0)</f>
        <v>ESTE</v>
      </c>
      <c r="B94" s="37">
        <v>289</v>
      </c>
      <c r="C94" s="25" t="str">
        <f>VLOOKUP(B94,'[1]LISTADO ATM'!$A$2:$B$822,2,0)</f>
        <v>ATM Oficina Bávaro II</v>
      </c>
      <c r="D94" s="22" t="s">
        <v>18</v>
      </c>
      <c r="E94" s="27">
        <v>3335925509</v>
      </c>
    </row>
    <row r="95" spans="1:5" ht="18" x14ac:dyDescent="0.25">
      <c r="A95" s="33" t="str">
        <f>VLOOKUP(B95,'[1]LISTADO ATM'!$A$2:$C$822,3,0)</f>
        <v>DISTRITO NACIONAL</v>
      </c>
      <c r="B95" s="37">
        <v>377</v>
      </c>
      <c r="C95" s="25" t="str">
        <f>VLOOKUP(B95,'[1]LISTADO ATM'!$A$2:$B$822,2,0)</f>
        <v>ATM Estación del Metro Eduardo Brito</v>
      </c>
      <c r="D95" s="22" t="s">
        <v>18</v>
      </c>
      <c r="E95" s="27">
        <v>3335925845</v>
      </c>
    </row>
    <row r="96" spans="1:5" ht="18" x14ac:dyDescent="0.25">
      <c r="A96" s="33" t="str">
        <f>VLOOKUP(B96,'[1]LISTADO ATM'!$A$2:$C$822,3,0)</f>
        <v>DISTRITO NACIONAL</v>
      </c>
      <c r="B96" s="37">
        <v>577</v>
      </c>
      <c r="C96" s="25" t="str">
        <f>VLOOKUP(B96,'[1]LISTADO ATM'!$A$2:$B$822,2,0)</f>
        <v xml:space="preserve">ATM Olé Ave. Duarte </v>
      </c>
      <c r="D96" s="22" t="s">
        <v>18</v>
      </c>
      <c r="E96" s="27">
        <v>3335926028</v>
      </c>
    </row>
    <row r="97" spans="1:5" ht="18" x14ac:dyDescent="0.25">
      <c r="A97" s="33" t="str">
        <f>VLOOKUP(B97,'[1]LISTADO ATM'!$A$2:$C$822,3,0)</f>
        <v>DISTRITO NACIONAL</v>
      </c>
      <c r="B97" s="37">
        <v>955</v>
      </c>
      <c r="C97" s="25" t="str">
        <f>VLOOKUP(B97,'[1]LISTADO ATM'!$A$2:$B$822,2,0)</f>
        <v xml:space="preserve">ATM Oficina Americana Independencia II </v>
      </c>
      <c r="D97" s="22" t="s">
        <v>18</v>
      </c>
      <c r="E97" s="27">
        <v>3335926030</v>
      </c>
    </row>
    <row r="98" spans="1:5" ht="18" x14ac:dyDescent="0.25">
      <c r="A98" s="33" t="str">
        <f>VLOOKUP(B98,'[1]LISTADO ATM'!$A$2:$C$822,3,0)</f>
        <v>SUR</v>
      </c>
      <c r="B98" s="37">
        <v>730</v>
      </c>
      <c r="C98" s="25" t="str">
        <f>VLOOKUP(B98,'[1]LISTADO ATM'!$A$2:$B$822,2,0)</f>
        <v xml:space="preserve">ATM Palacio de Justicia Barahona </v>
      </c>
      <c r="D98" s="22" t="s">
        <v>18</v>
      </c>
      <c r="E98" s="27" t="s">
        <v>57</v>
      </c>
    </row>
    <row r="99" spans="1:5" ht="18" x14ac:dyDescent="0.25">
      <c r="A99" s="33" t="str">
        <f>VLOOKUP(B99,'[1]LISTADO ATM'!$A$2:$C$822,3,0)</f>
        <v>ESTE</v>
      </c>
      <c r="B99" s="37">
        <v>386</v>
      </c>
      <c r="C99" s="25" t="str">
        <f>VLOOKUP(B99,'[1]LISTADO ATM'!$A$2:$B$822,2,0)</f>
        <v xml:space="preserve">ATM Plaza Verón II </v>
      </c>
      <c r="D99" s="22" t="s">
        <v>18</v>
      </c>
      <c r="E99" s="27" t="s">
        <v>58</v>
      </c>
    </row>
    <row r="100" spans="1:5" ht="18" x14ac:dyDescent="0.25">
      <c r="A100" s="33" t="e">
        <f>VLOOKUP(B100,'[1]LISTADO ATM'!$A$2:$C$822,3,0)</f>
        <v>#N/A</v>
      </c>
      <c r="B100" s="37">
        <v>995</v>
      </c>
      <c r="C100" s="25" t="e">
        <f>VLOOKUP(B100,'[1]LISTADO ATM'!$A$2:$B$822,2,0)</f>
        <v>#N/A</v>
      </c>
      <c r="D100" s="22" t="s">
        <v>18</v>
      </c>
      <c r="E100" s="27">
        <v>3335927562</v>
      </c>
    </row>
    <row r="101" spans="1:5" ht="18" x14ac:dyDescent="0.25">
      <c r="A101" s="26" t="s">
        <v>11</v>
      </c>
      <c r="B101" s="38">
        <f>COUNT(B94:B100)</f>
        <v>7</v>
      </c>
      <c r="C101" s="14"/>
      <c r="D101" s="14"/>
      <c r="E101" s="14"/>
    </row>
    <row r="102" spans="1:5" ht="15.75" thickBot="1" x14ac:dyDescent="0.3">
      <c r="B102" s="5"/>
      <c r="E102" s="5"/>
    </row>
    <row r="103" spans="1:5" ht="18" customHeight="1" x14ac:dyDescent="0.25">
      <c r="A103" s="54" t="s">
        <v>13</v>
      </c>
      <c r="B103" s="55"/>
      <c r="C103" s="55"/>
      <c r="D103" s="55"/>
      <c r="E103" s="56"/>
    </row>
    <row r="104" spans="1:5" ht="18" x14ac:dyDescent="0.25">
      <c r="A104" s="2" t="s">
        <v>5</v>
      </c>
      <c r="B104" s="2" t="s">
        <v>6</v>
      </c>
      <c r="C104" s="4" t="s">
        <v>7</v>
      </c>
      <c r="D104" s="18" t="s">
        <v>8</v>
      </c>
      <c r="E104" s="18" t="s">
        <v>9</v>
      </c>
    </row>
    <row r="105" spans="1:5" ht="18" x14ac:dyDescent="0.25">
      <c r="A105" s="19" t="str">
        <f>VLOOKUP(B105,'[1]LISTADO ATM'!$A$2:$C$822,3,0)</f>
        <v>NORTE</v>
      </c>
      <c r="B105" s="22">
        <v>291</v>
      </c>
      <c r="C105" s="25" t="str">
        <f>VLOOKUP(B105,'[1]LISTADO ATM'!$A$2:$B$822,2,0)</f>
        <v xml:space="preserve">ATM S/M Jumbo Las Colinas </v>
      </c>
      <c r="D105" s="39" t="s">
        <v>22</v>
      </c>
      <c r="E105" s="22">
        <v>3335925489</v>
      </c>
    </row>
    <row r="106" spans="1:5" ht="18" x14ac:dyDescent="0.25">
      <c r="A106" s="19" t="str">
        <f>VLOOKUP(B106,'[1]LISTADO ATM'!$A$2:$C$822,3,0)</f>
        <v>DISTRITO NACIONAL</v>
      </c>
      <c r="B106" s="22">
        <v>39</v>
      </c>
      <c r="C106" s="25" t="str">
        <f>VLOOKUP(B106,'[1]LISTADO ATM'!$A$2:$B$822,2,0)</f>
        <v xml:space="preserve">ATM Oficina Ovando </v>
      </c>
      <c r="D106" s="41" t="s">
        <v>25</v>
      </c>
      <c r="E106" s="22" t="s">
        <v>61</v>
      </c>
    </row>
    <row r="107" spans="1:5" ht="18" x14ac:dyDescent="0.25">
      <c r="A107" s="19" t="str">
        <f>VLOOKUP(B107,'[1]LISTADO ATM'!$A$2:$C$822,3,0)</f>
        <v>DISTRITO NACIONAL</v>
      </c>
      <c r="B107" s="22">
        <v>957</v>
      </c>
      <c r="C107" s="25" t="str">
        <f>VLOOKUP(B107,'[1]LISTADO ATM'!$A$2:$B$822,2,0)</f>
        <v xml:space="preserve">ATM Oficina Venezuela </v>
      </c>
      <c r="D107" s="41" t="s">
        <v>25</v>
      </c>
      <c r="E107" s="22" t="s">
        <v>62</v>
      </c>
    </row>
    <row r="108" spans="1:5" ht="18.75" thickBot="1" x14ac:dyDescent="0.3">
      <c r="A108" s="19" t="str">
        <f>VLOOKUP(B108,'[1]LISTADO ATM'!$A$2:$C$822,3,0)</f>
        <v>NORTE</v>
      </c>
      <c r="B108" s="22">
        <v>431</v>
      </c>
      <c r="C108" s="25" t="str">
        <f>VLOOKUP(B108,'[1]LISTADO ATM'!$A$2:$B$822,2,0)</f>
        <v xml:space="preserve">ATM Autoservicio Sol (Santiago) </v>
      </c>
      <c r="D108" s="39" t="s">
        <v>22</v>
      </c>
      <c r="E108" s="69">
        <v>3335927584</v>
      </c>
    </row>
    <row r="109" spans="1:5" ht="18.75" customHeight="1" x14ac:dyDescent="0.25">
      <c r="A109" s="22" t="str">
        <f>VLOOKUP(B109,'[1]LISTADO ATM'!$A$2:$C$822,3,0)</f>
        <v>DISTRITO NACIONAL</v>
      </c>
      <c r="B109" s="22">
        <v>793</v>
      </c>
      <c r="C109" s="25" t="str">
        <f>VLOOKUP(B109,'[1]LISTADO ATM'!$A$2:$B$822,2,0)</f>
        <v xml:space="preserve">ATM Centro de Caja Agora Mall </v>
      </c>
      <c r="D109" s="39" t="s">
        <v>22</v>
      </c>
      <c r="E109" s="22">
        <v>3335927519</v>
      </c>
    </row>
    <row r="110" spans="1:5" ht="18" x14ac:dyDescent="0.25">
      <c r="A110" s="26" t="s">
        <v>11</v>
      </c>
      <c r="B110" s="38">
        <f>COUNT(B105:B109)</f>
        <v>5</v>
      </c>
      <c r="C110" s="14"/>
      <c r="D110" s="17"/>
      <c r="E110" s="17"/>
    </row>
    <row r="111" spans="1:5" ht="15.75" thickBot="1" x14ac:dyDescent="0.3">
      <c r="B111" s="5"/>
      <c r="E111" s="5"/>
    </row>
    <row r="112" spans="1:5" ht="18.75" customHeight="1" thickBot="1" x14ac:dyDescent="0.3">
      <c r="A112" s="52" t="s">
        <v>12</v>
      </c>
      <c r="B112" s="53"/>
      <c r="C112" t="s">
        <v>17</v>
      </c>
      <c r="D112" s="5"/>
      <c r="E112" s="5"/>
    </row>
    <row r="113" spans="1:5" ht="18.75" thickBot="1" x14ac:dyDescent="0.3">
      <c r="A113" s="34">
        <f>+B90+B101+B110</f>
        <v>33</v>
      </c>
      <c r="B113" s="35"/>
    </row>
    <row r="114" spans="1:5" ht="15.75" thickBot="1" x14ac:dyDescent="0.3">
      <c r="B114" s="5"/>
      <c r="E114" s="5"/>
    </row>
    <row r="115" spans="1:5" ht="18.75" customHeight="1" thickBot="1" x14ac:dyDescent="0.3">
      <c r="A115" s="45" t="s">
        <v>15</v>
      </c>
      <c r="B115" s="46"/>
      <c r="C115" s="46"/>
      <c r="D115" s="46"/>
      <c r="E115" s="47"/>
    </row>
    <row r="116" spans="1:5" ht="18" x14ac:dyDescent="0.25">
      <c r="A116" s="6" t="s">
        <v>5</v>
      </c>
      <c r="B116" s="6" t="s">
        <v>6</v>
      </c>
      <c r="C116" s="4" t="s">
        <v>7</v>
      </c>
      <c r="D116" s="50" t="s">
        <v>8</v>
      </c>
      <c r="E116" s="51"/>
    </row>
    <row r="117" spans="1:5" ht="18" x14ac:dyDescent="0.25">
      <c r="A117" s="22" t="str">
        <f>VLOOKUP(B117,'[1]LISTADO ATM'!$A$2:$C$822,3,0)</f>
        <v>DISTRITO NACIONAL</v>
      </c>
      <c r="B117" s="22">
        <v>561</v>
      </c>
      <c r="C117" s="22" t="str">
        <f>VLOOKUP(B117,'[1]LISTADO ATM'!$A$2:$B$822,2,0)</f>
        <v xml:space="preserve">ATM Comando Regional P.N. S.D. Este </v>
      </c>
      <c r="D117" s="48" t="s">
        <v>23</v>
      </c>
      <c r="E117" s="49"/>
    </row>
    <row r="118" spans="1:5" ht="17.25" customHeight="1" x14ac:dyDescent="0.25">
      <c r="A118" s="22" t="str">
        <f>VLOOKUP(B118,'[1]LISTADO ATM'!$A$2:$C$822,3,0)</f>
        <v>NORTE</v>
      </c>
      <c r="B118" s="22">
        <v>645</v>
      </c>
      <c r="C118" s="22" t="str">
        <f>VLOOKUP(B118,'[1]LISTADO ATM'!$A$2:$B$822,2,0)</f>
        <v xml:space="preserve">ATM UNP Cabrera </v>
      </c>
      <c r="D118" s="48" t="s">
        <v>23</v>
      </c>
      <c r="E118" s="49"/>
    </row>
    <row r="119" spans="1:5" ht="18" x14ac:dyDescent="0.25">
      <c r="A119" s="22" t="str">
        <f>VLOOKUP(B119,'[1]LISTADO ATM'!$A$2:$C$822,3,0)</f>
        <v>DISTRITO NACIONAL</v>
      </c>
      <c r="B119" s="22">
        <v>708</v>
      </c>
      <c r="C119" s="22" t="str">
        <f>VLOOKUP(B119,'[1]LISTADO ATM'!$A$2:$B$822,2,0)</f>
        <v xml:space="preserve">ATM El Vestir De Hoy </v>
      </c>
      <c r="D119" s="48" t="s">
        <v>21</v>
      </c>
      <c r="E119" s="49"/>
    </row>
    <row r="120" spans="1:5" ht="18" x14ac:dyDescent="0.25">
      <c r="A120" s="22" t="str">
        <f>VLOOKUP(B120,'[1]LISTADO ATM'!$A$2:$C$822,3,0)</f>
        <v>DISTRITO NACIONAL</v>
      </c>
      <c r="B120" s="22">
        <v>823</v>
      </c>
      <c r="C120" s="22" t="str">
        <f>VLOOKUP(B120,'[1]LISTADO ATM'!$A$2:$B$822,2,0)</f>
        <v xml:space="preserve">ATM UNP El Carril (Haina) </v>
      </c>
      <c r="D120" s="48" t="s">
        <v>21</v>
      </c>
      <c r="E120" s="49"/>
    </row>
    <row r="121" spans="1:5" ht="18" x14ac:dyDescent="0.25">
      <c r="A121" s="22" t="str">
        <f>VLOOKUP(B121,'[1]LISTADO ATM'!$A$2:$C$822,3,0)</f>
        <v>DISTRITO NACIONAL</v>
      </c>
      <c r="B121" s="22">
        <v>231</v>
      </c>
      <c r="C121" s="22" t="str">
        <f>VLOOKUP(B121,'[1]LISTADO ATM'!$A$2:$B$822,2,0)</f>
        <v xml:space="preserve">ATM Oficina Zona Oriental </v>
      </c>
      <c r="D121" s="48" t="s">
        <v>21</v>
      </c>
      <c r="E121" s="49"/>
    </row>
    <row r="122" spans="1:5" ht="18" x14ac:dyDescent="0.25">
      <c r="A122" s="22" t="str">
        <f>VLOOKUP(B122,'[1]LISTADO ATM'!$A$2:$C$822,3,0)</f>
        <v>ESTE</v>
      </c>
      <c r="B122" s="22">
        <v>293</v>
      </c>
      <c r="C122" s="22" t="str">
        <f>VLOOKUP(B122,'[1]LISTADO ATM'!$A$2:$B$822,2,0)</f>
        <v xml:space="preserve">ATM S/M Nueva Visión (San Pedro) </v>
      </c>
      <c r="D122" s="48" t="s">
        <v>23</v>
      </c>
      <c r="E122" s="49"/>
    </row>
    <row r="123" spans="1:5" ht="18" x14ac:dyDescent="0.25">
      <c r="A123" s="22" t="str">
        <f>VLOOKUP(B123,'[1]LISTADO ATM'!$A$2:$C$822,3,0)</f>
        <v>DISTRITO NACIONAL</v>
      </c>
      <c r="B123" s="22">
        <v>410</v>
      </c>
      <c r="C123" s="22" t="str">
        <f>VLOOKUP(B123,'[1]LISTADO ATM'!$A$2:$B$822,2,0)</f>
        <v xml:space="preserve">ATM Oficina Las Palmas de Herrera II </v>
      </c>
      <c r="D123" s="48" t="s">
        <v>21</v>
      </c>
      <c r="E123" s="49"/>
    </row>
    <row r="124" spans="1:5" ht="18" x14ac:dyDescent="0.25">
      <c r="A124" s="22" t="str">
        <f>VLOOKUP(B124,'[1]LISTADO ATM'!$A$2:$C$822,3,0)</f>
        <v>DISTRITO NACIONAL</v>
      </c>
      <c r="B124" s="22">
        <v>568</v>
      </c>
      <c r="C124" s="22" t="str">
        <f>VLOOKUP(B124,'[1]LISTADO ATM'!$A$2:$B$822,2,0)</f>
        <v xml:space="preserve">ATM Ministerio de Educación </v>
      </c>
      <c r="D124" s="48" t="s">
        <v>23</v>
      </c>
      <c r="E124" s="49"/>
    </row>
    <row r="125" spans="1:5" ht="18" x14ac:dyDescent="0.25">
      <c r="A125" s="22" t="str">
        <f>VLOOKUP(B125,'[1]LISTADO ATM'!$A$2:$C$822,3,0)</f>
        <v>DISTRITO NACIONAL</v>
      </c>
      <c r="B125" s="22">
        <v>575</v>
      </c>
      <c r="C125" s="22" t="str">
        <f>VLOOKUP(B125,'[1]LISTADO ATM'!$A$2:$B$822,2,0)</f>
        <v xml:space="preserve">ATM EDESUR Tiradentes </v>
      </c>
      <c r="D125" s="48" t="s">
        <v>23</v>
      </c>
      <c r="E125" s="49"/>
    </row>
    <row r="126" spans="1:5" ht="18" x14ac:dyDescent="0.25">
      <c r="A126" s="22" t="str">
        <f>VLOOKUP(B126,'[1]LISTADO ATM'!$A$2:$C$822,3,0)</f>
        <v>NORTE</v>
      </c>
      <c r="B126" s="22">
        <v>637</v>
      </c>
      <c r="C126" s="22" t="str">
        <f>VLOOKUP(B126,'[1]LISTADO ATM'!$A$2:$B$822,2,0)</f>
        <v xml:space="preserve">ATM UNP Monción </v>
      </c>
      <c r="D126" s="48" t="s">
        <v>21</v>
      </c>
      <c r="E126" s="49"/>
    </row>
    <row r="127" spans="1:5" ht="18" x14ac:dyDescent="0.25">
      <c r="A127" s="22" t="str">
        <f>VLOOKUP(B127,'[1]LISTADO ATM'!$A$2:$C$822,3,0)</f>
        <v>NORTE</v>
      </c>
      <c r="B127" s="22">
        <v>649</v>
      </c>
      <c r="C127" s="22" t="str">
        <f>VLOOKUP(B127,'[1]LISTADO ATM'!$A$2:$B$822,2,0)</f>
        <v xml:space="preserve">ATM Oficina Galería 56 (San Francisco de Macorís) </v>
      </c>
      <c r="D127" s="48" t="s">
        <v>23</v>
      </c>
      <c r="E127" s="49"/>
    </row>
    <row r="128" spans="1:5" ht="18" x14ac:dyDescent="0.25">
      <c r="A128" s="22" t="str">
        <f>VLOOKUP(B128,'[1]LISTADO ATM'!$A$2:$C$822,3,0)</f>
        <v>DISTRITO NACIONAL</v>
      </c>
      <c r="B128" s="22">
        <v>713</v>
      </c>
      <c r="C128" s="22" t="str">
        <f>VLOOKUP(B128,'[1]LISTADO ATM'!$A$2:$B$822,2,0)</f>
        <v xml:space="preserve">ATM Oficina Las Américas </v>
      </c>
      <c r="D128" s="48" t="s">
        <v>21</v>
      </c>
      <c r="E128" s="49"/>
    </row>
    <row r="129" spans="1:5" ht="18" x14ac:dyDescent="0.25">
      <c r="A129" s="22" t="str">
        <f>VLOOKUP(B129,'[1]LISTADO ATM'!$A$2:$C$822,3,0)</f>
        <v>SUR</v>
      </c>
      <c r="B129" s="22">
        <v>783</v>
      </c>
      <c r="C129" s="22" t="str">
        <f>VLOOKUP(B129,'[1]LISTADO ATM'!$A$2:$B$822,2,0)</f>
        <v xml:space="preserve">ATM Autobanco Alfa y Omega (Barahona) </v>
      </c>
      <c r="D129" s="48" t="s">
        <v>21</v>
      </c>
      <c r="E129" s="49"/>
    </row>
    <row r="130" spans="1:5" ht="18" x14ac:dyDescent="0.25">
      <c r="A130" s="22" t="str">
        <f>VLOOKUP(B130,'[1]LISTADO ATM'!$A$2:$C$822,3,0)</f>
        <v>ESTE</v>
      </c>
      <c r="B130" s="22">
        <v>842</v>
      </c>
      <c r="C130" s="22" t="str">
        <f>VLOOKUP(B130,'[1]LISTADO ATM'!$A$2:$B$822,2,0)</f>
        <v xml:space="preserve">ATM Plaza Orense II (La Romana) </v>
      </c>
      <c r="D130" s="48" t="s">
        <v>21</v>
      </c>
      <c r="E130" s="49"/>
    </row>
    <row r="131" spans="1:5" ht="18" x14ac:dyDescent="0.25">
      <c r="A131" s="22" t="str">
        <f>VLOOKUP(B131,'[1]LISTADO ATM'!$A$2:$C$822,3,0)</f>
        <v>NORTE</v>
      </c>
      <c r="B131" s="22">
        <v>903</v>
      </c>
      <c r="C131" s="22" t="str">
        <f>VLOOKUP(B131,'[1]LISTADO ATM'!$A$2:$B$822,2,0)</f>
        <v xml:space="preserve">ATM Oficina La Vega Real I </v>
      </c>
      <c r="D131" s="48" t="s">
        <v>21</v>
      </c>
      <c r="E131" s="49"/>
    </row>
    <row r="132" spans="1:5" ht="18" x14ac:dyDescent="0.25">
      <c r="A132" s="22" t="str">
        <f>VLOOKUP(B132,'[1]LISTADO ATM'!$A$2:$C$822,3,0)</f>
        <v>DISTRITO NACIONAL</v>
      </c>
      <c r="B132" s="22">
        <v>929</v>
      </c>
      <c r="C132" s="22" t="str">
        <f>VLOOKUP(B132,'[1]LISTADO ATM'!$A$2:$B$822,2,0)</f>
        <v>ATM Autoservicio Nacional El Conde</v>
      </c>
      <c r="D132" s="48" t="s">
        <v>21</v>
      </c>
      <c r="E132" s="49"/>
    </row>
    <row r="133" spans="1:5" ht="18" x14ac:dyDescent="0.25">
      <c r="A133" s="22" t="str">
        <f>VLOOKUP(B133,'[1]LISTADO ATM'!$A$2:$C$822,3,0)</f>
        <v>NORTE</v>
      </c>
      <c r="B133" s="22">
        <v>950</v>
      </c>
      <c r="C133" s="22" t="str">
        <f>VLOOKUP(B133,'[1]LISTADO ATM'!$A$2:$B$822,2,0)</f>
        <v xml:space="preserve">ATM Oficina Monterrico </v>
      </c>
      <c r="D133" s="48" t="s">
        <v>21</v>
      </c>
      <c r="E133" s="49"/>
    </row>
    <row r="134" spans="1:5" ht="18" x14ac:dyDescent="0.25">
      <c r="A134" s="22" t="str">
        <f>VLOOKUP(B134,'[1]LISTADO ATM'!$A$2:$C$822,3,0)</f>
        <v>NORTE</v>
      </c>
      <c r="B134" s="22">
        <v>991</v>
      </c>
      <c r="C134" s="22" t="str">
        <f>VLOOKUP(B134,'[1]LISTADO ATM'!$A$2:$B$822,2,0)</f>
        <v xml:space="preserve">ATM UNP Las Matas de Santa Cruz </v>
      </c>
      <c r="D134" s="48" t="s">
        <v>21</v>
      </c>
      <c r="E134" s="49"/>
    </row>
    <row r="135" spans="1:5" ht="18" x14ac:dyDescent="0.25">
      <c r="A135" s="22" t="str">
        <f>VLOOKUP(B135,'[1]LISTADO ATM'!$A$2:$C$822,3,0)</f>
        <v>NORTE</v>
      </c>
      <c r="B135" s="22">
        <v>877</v>
      </c>
      <c r="C135" s="22" t="str">
        <f>VLOOKUP(B135,'[1]LISTADO ATM'!$A$2:$B$822,2,0)</f>
        <v xml:space="preserve">ATM Estación Los Samanes (Ranchito, La Vega) </v>
      </c>
      <c r="D135" s="48" t="s">
        <v>23</v>
      </c>
      <c r="E135" s="49"/>
    </row>
    <row r="136" spans="1:5" ht="18" x14ac:dyDescent="0.25">
      <c r="A136" s="22" t="str">
        <f>VLOOKUP(B136,'[1]LISTADO ATM'!$A$2:$C$822,3,0)</f>
        <v>DISTRITO NACIONAL</v>
      </c>
      <c r="B136" s="22">
        <v>524</v>
      </c>
      <c r="C136" s="22" t="str">
        <f>VLOOKUP(B136,'[1]LISTADO ATM'!$A$2:$B$822,2,0)</f>
        <v xml:space="preserve">ATM DNCD </v>
      </c>
      <c r="D136" s="48" t="s">
        <v>21</v>
      </c>
      <c r="E136" s="49"/>
    </row>
    <row r="137" spans="1:5" ht="18" x14ac:dyDescent="0.25">
      <c r="A137" s="22" t="str">
        <f>VLOOKUP(B137,'[1]LISTADO ATM'!$A$2:$C$822,3,0)</f>
        <v>NORTE</v>
      </c>
      <c r="B137" s="22">
        <v>8</v>
      </c>
      <c r="C137" s="22" t="str">
        <f>VLOOKUP(B137,'[1]LISTADO ATM'!$A$2:$B$822,2,0)</f>
        <v>ATM Autoservicio Yaque</v>
      </c>
      <c r="D137" s="48" t="s">
        <v>21</v>
      </c>
      <c r="E137" s="49"/>
    </row>
    <row r="138" spans="1:5" ht="18" x14ac:dyDescent="0.25">
      <c r="A138" s="22" t="str">
        <f>VLOOKUP(B138,'[1]LISTADO ATM'!$A$2:$C$822,3,0)</f>
        <v>DISTRITO NACIONAL</v>
      </c>
      <c r="B138" s="22">
        <v>227</v>
      </c>
      <c r="C138" s="22" t="str">
        <f>VLOOKUP(B138,'[1]LISTADO ATM'!$A$2:$B$822,2,0)</f>
        <v xml:space="preserve">ATM S/M Bravo Av. Enriquillo </v>
      </c>
      <c r="D138" s="48" t="s">
        <v>23</v>
      </c>
      <c r="E138" s="49"/>
    </row>
    <row r="139" spans="1:5" ht="18.75" thickBot="1" x14ac:dyDescent="0.3">
      <c r="A139" s="26" t="s">
        <v>11</v>
      </c>
      <c r="B139" s="36">
        <f>COUNT(B117:B138)</f>
        <v>22</v>
      </c>
      <c r="C139" s="23"/>
      <c r="D139" s="23"/>
      <c r="E139" s="24"/>
    </row>
  </sheetData>
  <mergeCells count="34">
    <mergeCell ref="D132:E132"/>
    <mergeCell ref="D133:E133"/>
    <mergeCell ref="D134:E134"/>
    <mergeCell ref="D120:E120"/>
    <mergeCell ref="D137:E137"/>
    <mergeCell ref="D138:E138"/>
    <mergeCell ref="D121:E121"/>
    <mergeCell ref="D122:E122"/>
    <mergeCell ref="D123:E123"/>
    <mergeCell ref="D136:E136"/>
    <mergeCell ref="D124:E124"/>
    <mergeCell ref="D125:E125"/>
    <mergeCell ref="D126:E126"/>
    <mergeCell ref="D127:E127"/>
    <mergeCell ref="D128:E128"/>
    <mergeCell ref="D129:E129"/>
    <mergeCell ref="D130:E130"/>
    <mergeCell ref="D135:E135"/>
    <mergeCell ref="D131:E131"/>
    <mergeCell ref="A1:E1"/>
    <mergeCell ref="A2:E2"/>
    <mergeCell ref="A7:E7"/>
    <mergeCell ref="C49:E49"/>
    <mergeCell ref="A51:E51"/>
    <mergeCell ref="C65:E65"/>
    <mergeCell ref="A67:E67"/>
    <mergeCell ref="D118:E118"/>
    <mergeCell ref="D119:E119"/>
    <mergeCell ref="D116:E116"/>
    <mergeCell ref="D117:E117"/>
    <mergeCell ref="A115:E115"/>
    <mergeCell ref="A112:B112"/>
    <mergeCell ref="A103:E103"/>
    <mergeCell ref="A92:E92"/>
  </mergeCells>
  <phoneticPr fontId="11" type="noConversion"/>
  <conditionalFormatting sqref="B139:B1048576 B101:B105 B1:B33 B109:B136 B59:B60 B62:B97 B35:B36 B39:B57">
    <cfRule type="duplicateValues" dxfId="120" priority="72"/>
    <cfRule type="duplicateValues" dxfId="119" priority="82"/>
  </conditionalFormatting>
  <conditionalFormatting sqref="E41">
    <cfRule type="duplicateValues" dxfId="118" priority="81"/>
  </conditionalFormatting>
  <conditionalFormatting sqref="E41">
    <cfRule type="duplicateValues" dxfId="117" priority="80"/>
  </conditionalFormatting>
  <conditionalFormatting sqref="E41">
    <cfRule type="duplicateValues" dxfId="116" priority="79"/>
  </conditionalFormatting>
  <conditionalFormatting sqref="E41">
    <cfRule type="duplicateValues" dxfId="115" priority="78"/>
  </conditionalFormatting>
  <conditionalFormatting sqref="E78 E43">
    <cfRule type="duplicateValues" dxfId="114" priority="968"/>
  </conditionalFormatting>
  <conditionalFormatting sqref="E139:E1048576 E90:E97 E101:E105 E110:E120 E1:E13 E15:E18 E20:E33 E47:E57 E35 E59:E60 E62:E78 E40:E44">
    <cfRule type="duplicateValues" dxfId="113" priority="73"/>
  </conditionalFormatting>
  <conditionalFormatting sqref="B1:B1048576">
    <cfRule type="duplicateValues" dxfId="112" priority="35"/>
  </conditionalFormatting>
  <conditionalFormatting sqref="E14">
    <cfRule type="duplicateValues" dxfId="111" priority="32"/>
  </conditionalFormatting>
  <conditionalFormatting sqref="E14">
    <cfRule type="duplicateValues" dxfId="110" priority="31"/>
  </conditionalFormatting>
  <conditionalFormatting sqref="E14">
    <cfRule type="duplicateValues" dxfId="109" priority="30"/>
  </conditionalFormatting>
  <conditionalFormatting sqref="E14">
    <cfRule type="duplicateValues" dxfId="108" priority="29"/>
  </conditionalFormatting>
  <conditionalFormatting sqref="E14">
    <cfRule type="duplicateValues" dxfId="107" priority="28"/>
  </conditionalFormatting>
  <conditionalFormatting sqref="E17">
    <cfRule type="duplicateValues" dxfId="106" priority="27"/>
  </conditionalFormatting>
  <conditionalFormatting sqref="E17">
    <cfRule type="duplicateValues" dxfId="105" priority="26"/>
  </conditionalFormatting>
  <conditionalFormatting sqref="E17">
    <cfRule type="duplicateValues" dxfId="104" priority="25"/>
  </conditionalFormatting>
  <conditionalFormatting sqref="E17">
    <cfRule type="duplicateValues" dxfId="103" priority="24"/>
  </conditionalFormatting>
  <conditionalFormatting sqref="E19">
    <cfRule type="duplicateValues" dxfId="102" priority="22"/>
  </conditionalFormatting>
  <conditionalFormatting sqref="B44">
    <cfRule type="duplicateValues" dxfId="101" priority="1138"/>
  </conditionalFormatting>
  <conditionalFormatting sqref="B44">
    <cfRule type="duplicateValues" dxfId="100" priority="1139"/>
    <cfRule type="duplicateValues" dxfId="99" priority="1140"/>
  </conditionalFormatting>
  <conditionalFormatting sqref="E44">
    <cfRule type="duplicateValues" dxfId="98" priority="1141"/>
  </conditionalFormatting>
  <conditionalFormatting sqref="B137:B138">
    <cfRule type="duplicateValues" dxfId="97" priority="1687"/>
  </conditionalFormatting>
  <conditionalFormatting sqref="B137:B138">
    <cfRule type="duplicateValues" dxfId="96" priority="1688"/>
    <cfRule type="duplicateValues" dxfId="95" priority="1689"/>
  </conditionalFormatting>
  <conditionalFormatting sqref="E79:E85 E36 E39 E45:E46">
    <cfRule type="duplicateValues" dxfId="94" priority="1748"/>
  </conditionalFormatting>
  <conditionalFormatting sqref="B109 B78:B89 B36 B39 B45:B46 B41 B43">
    <cfRule type="duplicateValues" dxfId="93" priority="1749"/>
  </conditionalFormatting>
  <conditionalFormatting sqref="B109 B78:B89 B36 B39 B45:B46 B41 B43">
    <cfRule type="duplicateValues" dxfId="92" priority="1750"/>
    <cfRule type="duplicateValues" dxfId="91" priority="1751"/>
  </conditionalFormatting>
  <conditionalFormatting sqref="E109">
    <cfRule type="duplicateValues" dxfId="90" priority="21"/>
  </conditionalFormatting>
  <conditionalFormatting sqref="E137">
    <cfRule type="duplicateValues" dxfId="89" priority="20"/>
  </conditionalFormatting>
  <conditionalFormatting sqref="E138">
    <cfRule type="duplicateValues" dxfId="88" priority="19"/>
  </conditionalFormatting>
  <conditionalFormatting sqref="B139:B1048576 B105 B1:B7 B94:B97 B101:B103 B53:B57 B9:B33 B69:B92 B109:B136 B35:B36 B59:B60 B62:B67 B39:B51">
    <cfRule type="duplicateValues" dxfId="87" priority="1859"/>
  </conditionalFormatting>
  <conditionalFormatting sqref="E121">
    <cfRule type="duplicateValues" dxfId="86" priority="18"/>
  </conditionalFormatting>
  <conditionalFormatting sqref="E122">
    <cfRule type="duplicateValues" dxfId="85" priority="17"/>
  </conditionalFormatting>
  <conditionalFormatting sqref="E123">
    <cfRule type="duplicateValues" dxfId="84" priority="16"/>
  </conditionalFormatting>
  <conditionalFormatting sqref="E136">
    <cfRule type="duplicateValues" dxfId="83" priority="15"/>
  </conditionalFormatting>
  <conditionalFormatting sqref="E124">
    <cfRule type="duplicateValues" dxfId="82" priority="14"/>
  </conditionalFormatting>
  <conditionalFormatting sqref="E125">
    <cfRule type="duplicateValues" dxfId="81" priority="13"/>
  </conditionalFormatting>
  <conditionalFormatting sqref="E126">
    <cfRule type="duplicateValues" dxfId="80" priority="12"/>
  </conditionalFormatting>
  <conditionalFormatting sqref="E127">
    <cfRule type="duplicateValues" dxfId="79" priority="11"/>
  </conditionalFormatting>
  <conditionalFormatting sqref="E128">
    <cfRule type="duplicateValues" dxfId="78" priority="10"/>
  </conditionalFormatting>
  <conditionalFormatting sqref="E129">
    <cfRule type="duplicateValues" dxfId="77" priority="9"/>
  </conditionalFormatting>
  <conditionalFormatting sqref="E135">
    <cfRule type="duplicateValues" dxfId="76" priority="7"/>
  </conditionalFormatting>
  <conditionalFormatting sqref="E131">
    <cfRule type="duplicateValues" dxfId="75" priority="6"/>
  </conditionalFormatting>
  <conditionalFormatting sqref="E132">
    <cfRule type="duplicateValues" dxfId="74" priority="5"/>
  </conditionalFormatting>
  <conditionalFormatting sqref="E133">
    <cfRule type="duplicateValues" dxfId="73" priority="4"/>
  </conditionalFormatting>
  <conditionalFormatting sqref="E86:E89">
    <cfRule type="duplicateValues" dxfId="72" priority="3"/>
  </conditionalFormatting>
  <conditionalFormatting sqref="B98:B100 B34 B37:B38">
    <cfRule type="duplicateValues" dxfId="71" priority="1908"/>
  </conditionalFormatting>
  <conditionalFormatting sqref="B98:B100 B34 B37:B38">
    <cfRule type="duplicateValues" dxfId="70" priority="1911"/>
    <cfRule type="duplicateValues" dxfId="69" priority="1912"/>
  </conditionalFormatting>
  <conditionalFormatting sqref="E98:E99 E34 E37:E38">
    <cfRule type="duplicateValues" dxfId="68" priority="1917"/>
  </conditionalFormatting>
  <conditionalFormatting sqref="E100">
    <cfRule type="duplicateValues" dxfId="67" priority="2"/>
  </conditionalFormatting>
  <conditionalFormatting sqref="B106:B108 B58 B61">
    <cfRule type="duplicateValues" dxfId="66" priority="1948"/>
  </conditionalFormatting>
  <conditionalFormatting sqref="B106:B108 B58 B61">
    <cfRule type="duplicateValues" dxfId="65" priority="1951"/>
    <cfRule type="duplicateValues" dxfId="64" priority="1952"/>
  </conditionalFormatting>
  <conditionalFormatting sqref="E106:E107 E58 E61">
    <cfRule type="duplicateValues" dxfId="63" priority="1957"/>
  </conditionalFormatting>
  <conditionalFormatting sqref="E130">
    <cfRule type="duplicateValues" dxfId="62" priority="2001"/>
  </conditionalFormatting>
  <conditionalFormatting sqref="E134">
    <cfRule type="duplicateValues" dxfId="6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366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366 385 304 836                                                          </v>
      </c>
    </row>
    <row r="3" spans="2:6" ht="18.75" thickBot="1" x14ac:dyDescent="0.3">
      <c r="B3" s="22">
        <v>385</v>
      </c>
      <c r="C3" s="29" t="s">
        <v>17</v>
      </c>
    </row>
    <row r="4" spans="2:6" ht="18.75" thickBot="1" x14ac:dyDescent="0.3">
      <c r="B4" s="22">
        <v>304</v>
      </c>
      <c r="C4" s="29" t="s">
        <v>17</v>
      </c>
    </row>
    <row r="5" spans="2:6" ht="18.75" thickBot="1" x14ac:dyDescent="0.3">
      <c r="B5" s="22">
        <v>836</v>
      </c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60" priority="946"/>
  </conditionalFormatting>
  <conditionalFormatting sqref="B35:B68">
    <cfRule type="duplicateValues" dxfId="59" priority="944"/>
  </conditionalFormatting>
  <conditionalFormatting sqref="B31:B34">
    <cfRule type="duplicateValues" dxfId="58" priority="154"/>
  </conditionalFormatting>
  <conditionalFormatting sqref="B31:B34">
    <cfRule type="duplicateValues" dxfId="57" priority="152"/>
    <cfRule type="duplicateValues" dxfId="56" priority="153"/>
  </conditionalFormatting>
  <conditionalFormatting sqref="B31:B34">
    <cfRule type="duplicateValues" dxfId="55" priority="151"/>
  </conditionalFormatting>
  <conditionalFormatting sqref="B31:B34">
    <cfRule type="duplicateValues" dxfId="54" priority="150"/>
  </conditionalFormatting>
  <conditionalFormatting sqref="B31:B34">
    <cfRule type="duplicateValues" dxfId="53" priority="148"/>
    <cfRule type="duplicateValues" dxfId="52" priority="149"/>
  </conditionalFormatting>
  <conditionalFormatting sqref="B31:B34">
    <cfRule type="duplicateValues" dxfId="51" priority="147"/>
  </conditionalFormatting>
  <conditionalFormatting sqref="B21:B30">
    <cfRule type="duplicateValues" dxfId="50" priority="60"/>
  </conditionalFormatting>
  <conditionalFormatting sqref="B21:B30">
    <cfRule type="duplicateValues" dxfId="49" priority="58"/>
    <cfRule type="duplicateValues" dxfId="48" priority="59"/>
  </conditionalFormatting>
  <conditionalFormatting sqref="B21:B30">
    <cfRule type="duplicateValues" dxfId="47" priority="64"/>
  </conditionalFormatting>
  <conditionalFormatting sqref="B21:B30">
    <cfRule type="duplicateValues" dxfId="46" priority="65"/>
    <cfRule type="duplicateValues" dxfId="45" priority="66"/>
  </conditionalFormatting>
  <conditionalFormatting sqref="B12:B14">
    <cfRule type="duplicateValues" dxfId="44" priority="48"/>
  </conditionalFormatting>
  <conditionalFormatting sqref="B12:B14">
    <cfRule type="duplicateValues" dxfId="43" priority="46"/>
    <cfRule type="duplicateValues" dxfId="42" priority="47"/>
  </conditionalFormatting>
  <conditionalFormatting sqref="B14:B20">
    <cfRule type="duplicateValues" dxfId="41" priority="45"/>
  </conditionalFormatting>
  <conditionalFormatting sqref="B14:B20">
    <cfRule type="duplicateValues" dxfId="40" priority="43"/>
    <cfRule type="duplicateValues" dxfId="39" priority="44"/>
  </conditionalFormatting>
  <conditionalFormatting sqref="B12:B20">
    <cfRule type="duplicateValues" dxfId="38" priority="42"/>
  </conditionalFormatting>
  <conditionalFormatting sqref="B12:B20">
    <cfRule type="duplicateValues" dxfId="37" priority="41"/>
  </conditionalFormatting>
  <conditionalFormatting sqref="B12:B20">
    <cfRule type="duplicateValues" dxfId="36" priority="38"/>
    <cfRule type="duplicateValues" dxfId="35" priority="39"/>
    <cfRule type="duplicateValues" dxfId="34" priority="40"/>
  </conditionalFormatting>
  <conditionalFormatting sqref="B12:B20">
    <cfRule type="duplicateValues" dxfId="33" priority="37"/>
  </conditionalFormatting>
  <conditionalFormatting sqref="B6">
    <cfRule type="duplicateValues" dxfId="32" priority="33"/>
  </conditionalFormatting>
  <conditionalFormatting sqref="B6">
    <cfRule type="duplicateValues" dxfId="31" priority="31"/>
    <cfRule type="duplicateValues" dxfId="30" priority="32"/>
  </conditionalFormatting>
  <conditionalFormatting sqref="B6:B7">
    <cfRule type="duplicateValues" dxfId="29" priority="30"/>
  </conditionalFormatting>
  <conditionalFormatting sqref="B6:B7">
    <cfRule type="duplicateValues" dxfId="28" priority="28"/>
    <cfRule type="duplicateValues" dxfId="27" priority="29"/>
  </conditionalFormatting>
  <conditionalFormatting sqref="B8:B11">
    <cfRule type="duplicateValues" dxfId="26" priority="27"/>
  </conditionalFormatting>
  <conditionalFormatting sqref="B8:B11">
    <cfRule type="duplicateValues" dxfId="25" priority="25"/>
    <cfRule type="duplicateValues" dxfId="24" priority="26"/>
  </conditionalFormatting>
  <conditionalFormatting sqref="B6:B7">
    <cfRule type="duplicateValues" dxfId="23" priority="24"/>
  </conditionalFormatting>
  <conditionalFormatting sqref="B6:B7">
    <cfRule type="duplicateValues" dxfId="22" priority="23"/>
  </conditionalFormatting>
  <conditionalFormatting sqref="B6:B7">
    <cfRule type="duplicateValues" dxfId="21" priority="21"/>
    <cfRule type="duplicateValues" dxfId="20" priority="22"/>
  </conditionalFormatting>
  <conditionalFormatting sqref="B6:B7">
    <cfRule type="duplicateValues" dxfId="19" priority="19"/>
    <cfRule type="duplicateValues" dxfId="18" priority="20"/>
  </conditionalFormatting>
  <conditionalFormatting sqref="B6:B7">
    <cfRule type="duplicateValues" dxfId="17" priority="18"/>
  </conditionalFormatting>
  <conditionalFormatting sqref="B6:B11">
    <cfRule type="duplicateValues" dxfId="16" priority="17"/>
  </conditionalFormatting>
  <conditionalFormatting sqref="B6:B11">
    <cfRule type="duplicateValues" dxfId="15" priority="14"/>
    <cfRule type="duplicateValues" dxfId="14" priority="15"/>
    <cfRule type="duplicateValues" dxfId="13" priority="16"/>
  </conditionalFormatting>
  <conditionalFormatting sqref="B6:B11">
    <cfRule type="duplicateValues" dxfId="12" priority="13"/>
  </conditionalFormatting>
  <conditionalFormatting sqref="B2:B4">
    <cfRule type="duplicateValues" dxfId="11" priority="12"/>
  </conditionalFormatting>
  <conditionalFormatting sqref="B2:B4">
    <cfRule type="duplicateValues" dxfId="10" priority="10"/>
    <cfRule type="duplicateValues" dxfId="9" priority="11"/>
  </conditionalFormatting>
  <conditionalFormatting sqref="B2:B4">
    <cfRule type="duplicateValues" dxfId="8" priority="9"/>
  </conditionalFormatting>
  <conditionalFormatting sqref="B5">
    <cfRule type="duplicateValues" dxfId="7" priority="8"/>
  </conditionalFormatting>
  <conditionalFormatting sqref="B5">
    <cfRule type="duplicateValues" dxfId="6" priority="6"/>
    <cfRule type="duplicateValues" dxfId="5" priority="7"/>
  </conditionalFormatting>
  <conditionalFormatting sqref="B5">
    <cfRule type="duplicateValues" dxfId="4" priority="5"/>
  </conditionalFormatting>
  <conditionalFormatting sqref="B2:B5">
    <cfRule type="duplicateValues" dxfId="3" priority="1"/>
    <cfRule type="duplicateValues" dxfId="2" priority="2"/>
    <cfRule type="duplicateValues" dxfId="1" priority="4"/>
  </conditionalFormatting>
  <conditionalFormatting sqref="B2:B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2021-06-21T21:37:24Z</dcterms:modified>
</cp:coreProperties>
</file>