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2\"/>
    </mc:Choice>
  </mc:AlternateContent>
  <bookViews>
    <workbookView xWindow="0" yWindow="0" windowWidth="2049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Efectivo!$A$97:$E$97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7" i="1" l="1"/>
  <c r="A77" i="1"/>
  <c r="C76" i="1"/>
  <c r="A76" i="1"/>
  <c r="C79" i="1"/>
  <c r="A79" i="1"/>
  <c r="C78" i="1"/>
  <c r="A78" i="1"/>
  <c r="C81" i="1"/>
  <c r="A81" i="1"/>
  <c r="C80" i="1"/>
  <c r="A80" i="1"/>
  <c r="C82" i="1"/>
  <c r="A82" i="1"/>
  <c r="C92" i="1" l="1"/>
  <c r="A92" i="1"/>
  <c r="C73" i="1"/>
  <c r="A73" i="1"/>
  <c r="C72" i="1"/>
  <c r="A72" i="1"/>
  <c r="C71" i="1"/>
  <c r="A71" i="1"/>
  <c r="C42" i="1" l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75" i="1"/>
  <c r="A75" i="1"/>
  <c r="C117" i="1"/>
  <c r="A117" i="1"/>
  <c r="C116" i="1"/>
  <c r="A116" i="1"/>
  <c r="C115" i="1"/>
  <c r="A115" i="1"/>
  <c r="C114" i="1"/>
  <c r="A114" i="1"/>
  <c r="C113" i="1"/>
  <c r="A113" i="1"/>
  <c r="C112" i="1"/>
  <c r="A112" i="1"/>
  <c r="C111" i="1"/>
  <c r="A111" i="1"/>
  <c r="A74" i="1" l="1"/>
  <c r="C74" i="1"/>
  <c r="C110" i="1"/>
  <c r="B57" i="1"/>
  <c r="B84" i="1"/>
  <c r="B94" i="1"/>
  <c r="A93" i="1"/>
  <c r="C28" i="1"/>
  <c r="C29" i="1"/>
  <c r="A29" i="1"/>
  <c r="A110" i="1"/>
  <c r="C93" i="1"/>
  <c r="A90" i="1"/>
  <c r="A26" i="1"/>
  <c r="A91" i="1"/>
  <c r="C90" i="1"/>
  <c r="C26" i="1"/>
  <c r="C91" i="1"/>
  <c r="A83" i="1" l="1"/>
  <c r="C83" i="1"/>
  <c r="A16" i="1"/>
  <c r="C16" i="1"/>
  <c r="B64" i="1"/>
  <c r="A24" i="1"/>
  <c r="C24" i="1"/>
  <c r="A10" i="1"/>
  <c r="C10" i="1"/>
  <c r="A11" i="1"/>
  <c r="A21" i="1"/>
  <c r="A22" i="1"/>
  <c r="A23" i="1"/>
  <c r="A28" i="1"/>
  <c r="C11" i="1"/>
  <c r="C21" i="1"/>
  <c r="C22" i="1"/>
  <c r="C23" i="1"/>
  <c r="B118" i="1" l="1"/>
  <c r="B101" i="1"/>
  <c r="C100" i="1"/>
  <c r="A100" i="1"/>
  <c r="C9" i="1"/>
  <c r="A9" i="1"/>
  <c r="A18" i="1"/>
  <c r="A30" i="1"/>
  <c r="A31" i="1"/>
  <c r="A12" i="1"/>
  <c r="C18" i="1"/>
  <c r="C30" i="1"/>
  <c r="C31" i="1"/>
  <c r="C12" i="1"/>
  <c r="A99" i="1" l="1"/>
  <c r="C99" i="1"/>
  <c r="A109" i="1"/>
  <c r="C109" i="1"/>
  <c r="A62" i="1"/>
  <c r="A17" i="1"/>
  <c r="C62" i="1"/>
  <c r="C17" i="1"/>
  <c r="A70" i="1" l="1"/>
  <c r="C70" i="1"/>
  <c r="A63" i="1" l="1"/>
  <c r="C63" i="1"/>
  <c r="A61" i="1"/>
  <c r="C61" i="1"/>
  <c r="A89" i="1"/>
  <c r="C89" i="1"/>
  <c r="A25" i="1"/>
  <c r="C25" i="1"/>
  <c r="A14" i="1"/>
  <c r="C14" i="1"/>
  <c r="A13" i="1"/>
  <c r="C13" i="1"/>
  <c r="A69" i="1"/>
  <c r="C69" i="1"/>
  <c r="C33" i="1"/>
  <c r="A33" i="1"/>
  <c r="A88" i="1" l="1"/>
  <c r="C88" i="1"/>
  <c r="C108" i="1" l="1"/>
  <c r="A108" i="1"/>
  <c r="C32" i="1"/>
  <c r="A32" i="1"/>
  <c r="A98" i="1" l="1"/>
  <c r="C98" i="1"/>
  <c r="A27" i="1" l="1"/>
  <c r="C27" i="1"/>
  <c r="A20" i="1" l="1"/>
  <c r="C20" i="1"/>
  <c r="A19" i="1" l="1"/>
  <c r="C19" i="1"/>
  <c r="C15" i="1"/>
  <c r="A15" i="1"/>
  <c r="F2" i="3" l="1"/>
  <c r="A68" i="1" l="1"/>
  <c r="C68" i="1"/>
  <c r="A104" i="1" l="1"/>
</calcChain>
</file>

<file path=xl/sharedStrings.xml><?xml version="1.0" encoding="utf-8"?>
<sst xmlns="http://schemas.openxmlformats.org/spreadsheetml/2006/main" count="1053" uniqueCount="49">
  <si>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</si>
  <si>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</si>
  <si>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</si>
  <si>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</si>
  <si>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</si>
  <si>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</si>
  <si>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</si>
  <si>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</si>
  <si>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</si>
  <si>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</si>
  <si>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</si>
  <si>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</si>
  <si>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</si>
  <si>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</si>
  <si>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</si>
  <si>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</si>
  <si>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</si>
  <si>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</si>
  <si>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</si>
  <si>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</si>
  <si>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</si>
  <si>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</si>
  <si>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GAVETA DE DEPOSITO LLENA</t>
  </si>
  <si>
    <t>2 Gavetas Vacías + 1 Fallando</t>
  </si>
  <si>
    <t>Abastecido</t>
  </si>
  <si>
    <t>3335927360 </t>
  </si>
  <si>
    <t>3335927371 </t>
  </si>
  <si>
    <t>3335928456 </t>
  </si>
  <si>
    <t>3335928609 </t>
  </si>
  <si>
    <t>DISTRITO NACIONAL</t>
  </si>
  <si>
    <t>ATM Oficina Zona Oriental II</t>
  </si>
  <si>
    <t xml:space="preserve">ATM Oficina Las Américas </t>
  </si>
  <si>
    <t xml:space="preserve">ATM Oficina Las Palmas de Herrera II </t>
  </si>
  <si>
    <t>NORTE</t>
  </si>
  <si>
    <t xml:space="preserve">ATM UNP Las Matas de Santa Cruz </t>
  </si>
  <si>
    <t xml:space="preserve">ATM Oficina Zona Oriental </t>
  </si>
  <si>
    <t>ATM Oficina Occidental Mall</t>
  </si>
  <si>
    <t>ESTE</t>
  </si>
  <si>
    <t xml:space="preserve">ATM Multiplaza (Higuey) </t>
  </si>
  <si>
    <t>SUR</t>
  </si>
  <si>
    <t xml:space="preserve">ATM Oficina Pedernales </t>
  </si>
  <si>
    <t xml:space="preserve">ATM Oficina Padre Castellanos </t>
  </si>
  <si>
    <t xml:space="preserve">ATM Estación Los Samanes (Ranchito, La Vega) </t>
  </si>
  <si>
    <t>ATM Estación del Metro Eduardo Brito</t>
  </si>
  <si>
    <t xml:space="preserve">ATM Hospital Ney Arias Lora </t>
  </si>
  <si>
    <t xml:space="preserve">ATM Oficina Villa Ofelia II (San Juan) </t>
  </si>
  <si>
    <t xml:space="preserve">ATM Oficina San Cristobal III (Lobby) </t>
  </si>
  <si>
    <t>3335929143 </t>
  </si>
  <si>
    <t>3335929166 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</si>
</sst>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6"/>
      <tableStyleElement type="headerRow" dxfId="85"/>
      <tableStyleElement type="totalRow" dxfId="84"/>
      <tableStyleElement type="firstColumn" dxfId="83"/>
      <tableStyleElement type="lastColumn" dxfId="82"/>
      <tableStyleElement type="firstRowStripe" dxfId="81"/>
      <tableStyleElement type="firstColumnStripe" dxfId="8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tabSelected="1" topLeftCell="A69" zoomScale="70" zoomScaleNormal="70" workbookViewId="0">
      <selection activeCell="H83" sqref="H83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79.5703125" bestFit="1" customWidth="1"/>
    <col min="4" max="4" width="39.28515625" bestFit="1" customWidth="1"/>
    <col min="5" max="5" width="18.85546875" bestFit="1" customWidth="1"/>
  </cols>
  <sheetData>
    <row r="1" spans="1:5" ht="22.5" x14ac:dyDescent="0.25">
      <c r="A1" s="48" t="s">
        <v>1</v>
      </c>
      <c r="B1" s="49"/>
      <c r="C1" s="49"/>
      <c r="D1" s="49"/>
      <c r="E1" s="50"/>
    </row>
    <row r="2" spans="1:5" ht="25.5" x14ac:dyDescent="0.25">
      <c r="A2" s="51" t="s">
        <v>0</v>
      </c>
      <c r="B2" s="52"/>
      <c r="C2" s="52"/>
      <c r="D2" s="52"/>
      <c r="E2" s="53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44369.25</v>
      </c>
      <c r="C4" s="1"/>
      <c r="D4" s="1"/>
      <c r="E4" s="11"/>
    </row>
    <row r="5" spans="1:5" ht="18.75" thickBot="1" x14ac:dyDescent="0.3">
      <c r="A5" s="7" t="s">
        <v>3</v>
      </c>
      <c r="B5" s="9">
        <v>44369.708333333336</v>
      </c>
      <c r="C5" s="8"/>
      <c r="D5" s="1"/>
      <c r="E5" s="11"/>
    </row>
    <row r="6" spans="1:5" ht="12.75" customHeight="1" x14ac:dyDescent="0.25">
      <c r="B6" s="1"/>
      <c r="C6" s="1"/>
      <c r="D6" s="1"/>
      <c r="E6" s="13"/>
    </row>
    <row r="7" spans="1:5" ht="18" x14ac:dyDescent="0.25">
      <c r="A7" s="54" t="s">
        <v>4</v>
      </c>
      <c r="B7" s="55"/>
      <c r="C7" s="55"/>
      <c r="D7" s="55"/>
      <c r="E7" s="56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8" x14ac:dyDescent="0.25">
      <c r="A9" s="33" t="str">
        <f>VLOOKUP(B9,'[1]LISTADO ATM'!$A$2:$C$822,3,0)</f>
        <v>ESTE</v>
      </c>
      <c r="B9" s="37">
        <v>386</v>
      </c>
      <c r="C9" s="25" t="str">
        <f>VLOOKUP(B9,'[1]LISTADO ATM'!$A$2:$B$822,2,0)</f>
        <v xml:space="preserve">ATM Plaza Verón II </v>
      </c>
      <c r="D9" s="16" t="s">
        <v>24</v>
      </c>
      <c r="E9" s="27">
        <v>3335927334</v>
      </c>
    </row>
    <row r="10" spans="1:5" ht="18.75" customHeight="1" x14ac:dyDescent="0.25">
      <c r="A10" s="22" t="str">
        <f>VLOOKUP(B10,'[1]LISTADO ATM'!$A$2:$C$822,3,0)</f>
        <v>ESTE</v>
      </c>
      <c r="B10" s="22">
        <v>612</v>
      </c>
      <c r="C10" s="25" t="str">
        <f>VLOOKUP(B10,'[1]LISTADO ATM'!$A$2:$B$822,2,0)</f>
        <v xml:space="preserve">ATM Plaza Orense (La Romana) </v>
      </c>
      <c r="D10" s="16" t="s">
        <v>24</v>
      </c>
      <c r="E10" s="27">
        <v>3335928226</v>
      </c>
    </row>
    <row r="11" spans="1:5" ht="18.75" customHeight="1" x14ac:dyDescent="0.25">
      <c r="A11" s="22" t="str">
        <f>VLOOKUP(B11,'[1]LISTADO ATM'!$A$2:$C$822,3,0)</f>
        <v>ESTE</v>
      </c>
      <c r="B11" s="22">
        <v>219</v>
      </c>
      <c r="C11" s="25" t="str">
        <f>VLOOKUP(B11,'[1]LISTADO ATM'!$A$2:$B$822,2,0)</f>
        <v xml:space="preserve">ATM Oficina La Altagracia (Higuey) </v>
      </c>
      <c r="D11" s="16" t="s">
        <v>24</v>
      </c>
      <c r="E11" s="27">
        <v>3335927843</v>
      </c>
    </row>
    <row r="12" spans="1:5" ht="18.75" customHeight="1" x14ac:dyDescent="0.25">
      <c r="A12" s="22" t="str">
        <f>VLOOKUP(B12,'[1]LISTADO ATM'!$A$2:$C$822,3,0)</f>
        <v>ESTE</v>
      </c>
      <c r="B12" s="22">
        <v>630</v>
      </c>
      <c r="C12" s="25" t="str">
        <f>VLOOKUP(B12,'[1]LISTADO ATM'!$A$2:$B$822,2,0)</f>
        <v xml:space="preserve">ATM Oficina Plaza Zaglul (SPM) </v>
      </c>
      <c r="D12" s="16" t="s">
        <v>24</v>
      </c>
      <c r="E12" s="27">
        <v>3335927489</v>
      </c>
    </row>
    <row r="13" spans="1:5" ht="18.75" customHeight="1" x14ac:dyDescent="0.25">
      <c r="A13" s="22" t="str">
        <f>VLOOKUP(B13,'[1]LISTADO ATM'!$A$2:$C$822,3,0)</f>
        <v>DISTRITO NACIONAL</v>
      </c>
      <c r="B13" s="22">
        <v>516</v>
      </c>
      <c r="C13" s="25" t="str">
        <f>VLOOKUP(B13,'[1]LISTADO ATM'!$A$2:$B$822,2,0)</f>
        <v xml:space="preserve">ATM Oficina Gascue </v>
      </c>
      <c r="D13" s="16" t="s">
        <v>24</v>
      </c>
      <c r="E13" s="27">
        <v>3335927176</v>
      </c>
    </row>
    <row r="14" spans="1:5" ht="18.75" customHeight="1" x14ac:dyDescent="0.25">
      <c r="A14" s="22" t="str">
        <f>VLOOKUP(B14,'[1]LISTADO ATM'!$A$2:$C$822,3,0)</f>
        <v>DISTRITO NACIONAL</v>
      </c>
      <c r="B14" s="22">
        <v>23</v>
      </c>
      <c r="C14" s="25" t="str">
        <f>VLOOKUP(B14,'[1]LISTADO ATM'!$A$2:$B$822,2,0)</f>
        <v xml:space="preserve">ATM Oficina México </v>
      </c>
      <c r="D14" s="16" t="s">
        <v>24</v>
      </c>
      <c r="E14" s="27">
        <v>3335926992</v>
      </c>
    </row>
    <row r="15" spans="1:5" ht="20.25" customHeight="1" x14ac:dyDescent="0.25">
      <c r="A15" s="22" t="str">
        <f>VLOOKUP(B15,'[1]LISTADO ATM'!$A$2:$C$822,3,0)</f>
        <v>SUR</v>
      </c>
      <c r="B15" s="22">
        <v>252</v>
      </c>
      <c r="C15" s="25" t="str">
        <f>VLOOKUP(B15,'[1]LISTADO ATM'!$A$2:$B$822,2,0)</f>
        <v xml:space="preserve">ATM Banco Agrícola (Barahona) </v>
      </c>
      <c r="D15" s="16" t="s">
        <v>24</v>
      </c>
      <c r="E15" s="27">
        <v>3335925844</v>
      </c>
    </row>
    <row r="16" spans="1:5" ht="18.75" customHeight="1" x14ac:dyDescent="0.25">
      <c r="A16" s="22" t="str">
        <f>VLOOKUP(B16,'[1]LISTADO ATM'!$A$2:$C$822,3,0)</f>
        <v>DISTRITO NACIONAL</v>
      </c>
      <c r="B16" s="22">
        <v>514</v>
      </c>
      <c r="C16" s="25" t="str">
        <f>VLOOKUP(B16,'[1]LISTADO ATM'!$A$2:$B$822,2,0)</f>
        <v>ATM Autoservicio Charles de Gaulle</v>
      </c>
      <c r="D16" s="16" t="s">
        <v>24</v>
      </c>
      <c r="E16" s="27">
        <v>3335927310</v>
      </c>
    </row>
    <row r="17" spans="1:5" ht="18.75" customHeight="1" x14ac:dyDescent="0.25">
      <c r="A17" s="22" t="str">
        <f>VLOOKUP(B17,'[1]LISTADO ATM'!$A$2:$C$822,3,0)</f>
        <v>NORTE</v>
      </c>
      <c r="B17" s="22">
        <v>950</v>
      </c>
      <c r="C17" s="25" t="str">
        <f>VLOOKUP(B17,'[1]LISTADO ATM'!$A$2:$B$822,2,0)</f>
        <v xml:space="preserve">ATM Oficina Monterrico </v>
      </c>
      <c r="D17" s="16" t="s">
        <v>24</v>
      </c>
      <c r="E17" s="27">
        <v>3335927683</v>
      </c>
    </row>
    <row r="18" spans="1:5" ht="18.75" customHeight="1" x14ac:dyDescent="0.25">
      <c r="A18" s="22" t="str">
        <f>VLOOKUP(B18,'[1]LISTADO ATM'!$A$2:$C$822,3,0)</f>
        <v>SUR</v>
      </c>
      <c r="B18" s="22">
        <v>783</v>
      </c>
      <c r="C18" s="25" t="str">
        <f>VLOOKUP(B18,'[1]LISTADO ATM'!$A$2:$B$822,2,0)</f>
        <v xml:space="preserve">ATM Autobanco Alfa y Omega (Barahona) </v>
      </c>
      <c r="D18" s="16" t="s">
        <v>24</v>
      </c>
      <c r="E18" s="27">
        <v>3335927687</v>
      </c>
    </row>
    <row r="19" spans="1:5" ht="18" x14ac:dyDescent="0.25">
      <c r="A19" s="22" t="str">
        <f>VLOOKUP(B19,'[1]LISTADO ATM'!$A$2:$C$822,3,0)</f>
        <v>SUR</v>
      </c>
      <c r="B19" s="22">
        <v>249</v>
      </c>
      <c r="C19" s="25" t="str">
        <f>VLOOKUP(B19,'[1]LISTADO ATM'!$A$2:$B$822,2,0)</f>
        <v xml:space="preserve">ATM Banco Agrícola Neiba </v>
      </c>
      <c r="D19" s="16" t="s">
        <v>24</v>
      </c>
      <c r="E19" s="27">
        <v>3335924678</v>
      </c>
    </row>
    <row r="20" spans="1:5" ht="18.75" customHeight="1" x14ac:dyDescent="0.25">
      <c r="A20" s="22" t="str">
        <f>VLOOKUP(B20,'[1]LISTADO ATM'!$A$2:$C$822,3,0)</f>
        <v>DISTRITO NACIONAL</v>
      </c>
      <c r="B20" s="22">
        <v>791</v>
      </c>
      <c r="C20" s="25" t="str">
        <f>VLOOKUP(B20,'[1]LISTADO ATM'!$A$2:$B$822,2,0)</f>
        <v xml:space="preserve">ATM Oficina Sans Soucí </v>
      </c>
      <c r="D20" s="16" t="s">
        <v>24</v>
      </c>
      <c r="E20" s="27">
        <v>3335925743</v>
      </c>
    </row>
    <row r="21" spans="1:5" ht="18.75" customHeight="1" x14ac:dyDescent="0.25">
      <c r="A21" s="22" t="str">
        <f>VLOOKUP(B21,'[1]LISTADO ATM'!$A$2:$C$822,3,0)</f>
        <v>NORTE</v>
      </c>
      <c r="B21" s="22">
        <v>157</v>
      </c>
      <c r="C21" s="25" t="str">
        <f>VLOOKUP(B21,'[1]LISTADO ATM'!$A$2:$B$822,2,0)</f>
        <v xml:space="preserve">ATM Oficina Samaná </v>
      </c>
      <c r="D21" s="16" t="s">
        <v>24</v>
      </c>
      <c r="E21" s="27">
        <v>3335928041</v>
      </c>
    </row>
    <row r="22" spans="1:5" ht="18.75" customHeight="1" x14ac:dyDescent="0.25">
      <c r="A22" s="22" t="str">
        <f>VLOOKUP(B22,'[1]LISTADO ATM'!$A$2:$C$822,3,0)</f>
        <v>DISTRITO NACIONAL</v>
      </c>
      <c r="B22" s="22">
        <v>471</v>
      </c>
      <c r="C22" s="25" t="str">
        <f>VLOOKUP(B22,'[1]LISTADO ATM'!$A$2:$B$822,2,0)</f>
        <v>ATM Autoservicio DGT I</v>
      </c>
      <c r="D22" s="16" t="s">
        <v>24</v>
      </c>
      <c r="E22" s="27">
        <v>3335927855</v>
      </c>
    </row>
    <row r="23" spans="1:5" ht="18.75" customHeight="1" x14ac:dyDescent="0.25">
      <c r="A23" s="22" t="str">
        <f>VLOOKUP(B23,'[1]LISTADO ATM'!$A$2:$C$822,3,0)</f>
        <v>DISTRITO NACIONAL</v>
      </c>
      <c r="B23" s="22">
        <v>524</v>
      </c>
      <c r="C23" s="25" t="str">
        <f>VLOOKUP(B23,'[1]LISTADO ATM'!$A$2:$B$822,2,0)</f>
        <v xml:space="preserve">ATM DNCD </v>
      </c>
      <c r="D23" s="16" t="s">
        <v>24</v>
      </c>
      <c r="E23" s="27">
        <v>3335928059</v>
      </c>
    </row>
    <row r="24" spans="1:5" ht="18" x14ac:dyDescent="0.25">
      <c r="A24" s="33" t="str">
        <f>VLOOKUP(B24,'[1]LISTADO ATM'!$A$2:$C$822,3,0)</f>
        <v>DISTRITO NACIONAL</v>
      </c>
      <c r="B24" s="37">
        <v>915</v>
      </c>
      <c r="C24" s="25" t="str">
        <f>VLOOKUP(B24,'[1]LISTADO ATM'!$A$2:$B$822,2,0)</f>
        <v xml:space="preserve">ATM Multicentro La Sirena Aut. Duarte </v>
      </c>
      <c r="D24" s="16" t="s">
        <v>24</v>
      </c>
      <c r="E24" s="27">
        <v>3335928245</v>
      </c>
    </row>
    <row r="25" spans="1:5" ht="18" x14ac:dyDescent="0.25">
      <c r="A25" s="33" t="str">
        <f>VLOOKUP(B25,'[1]LISTADO ATM'!$A$2:$C$822,3,0)</f>
        <v>DISTRITO NACIONAL</v>
      </c>
      <c r="B25" s="37">
        <v>227</v>
      </c>
      <c r="C25" s="25" t="str">
        <f>VLOOKUP(B25,'[1]LISTADO ATM'!$A$2:$B$822,2,0)</f>
        <v xml:space="preserve">ATM S/M Bravo Av. Enriquillo </v>
      </c>
      <c r="D25" s="16" t="s">
        <v>24</v>
      </c>
      <c r="E25" s="27">
        <v>3335927685</v>
      </c>
    </row>
    <row r="26" spans="1:5" ht="18" x14ac:dyDescent="0.25">
      <c r="A26" s="33" t="str">
        <f>VLOOKUP(B26,'[1]LISTADO ATM'!$A$2:$C$822,3,0)</f>
        <v>DISTRITO NACIONAL</v>
      </c>
      <c r="B26" s="37">
        <v>823</v>
      </c>
      <c r="C26" s="25" t="str">
        <f>VLOOKUP(B26,'[1]LISTADO ATM'!$A$2:$B$822,2,0)</f>
        <v xml:space="preserve">ATM UNP El Carril (Haina) </v>
      </c>
      <c r="D26" s="16" t="s">
        <v>24</v>
      </c>
      <c r="E26" s="27">
        <v>3335928621</v>
      </c>
    </row>
    <row r="27" spans="1:5" ht="18" x14ac:dyDescent="0.25">
      <c r="A27" s="33" t="str">
        <f>VLOOKUP(B27,'[1]LISTADO ATM'!$A$2:$C$822,3,0)</f>
        <v>ESTE</v>
      </c>
      <c r="B27" s="37">
        <v>289</v>
      </c>
      <c r="C27" s="25" t="str">
        <f>VLOOKUP(B27,'[1]LISTADO ATM'!$A$2:$B$822,2,0)</f>
        <v>ATM Oficina Bávaro II</v>
      </c>
      <c r="D27" s="16" t="s">
        <v>24</v>
      </c>
      <c r="E27" s="27">
        <v>3335925509</v>
      </c>
    </row>
    <row r="28" spans="1:5" ht="18.75" customHeight="1" x14ac:dyDescent="0.25">
      <c r="A28" s="22" t="str">
        <f>VLOOKUP(B28,'[1]LISTADO ATM'!$A$2:$C$822,3,0)</f>
        <v>NORTE</v>
      </c>
      <c r="B28" s="22">
        <v>649</v>
      </c>
      <c r="C28" s="25" t="str">
        <f>VLOOKUP(B28,'[1]LISTADO ATM'!$A$2:$B$822,2,0)</f>
        <v xml:space="preserve">ATM Oficina Galería 56 (San Francisco de Macorís) </v>
      </c>
      <c r="D28" s="16" t="s">
        <v>24</v>
      </c>
      <c r="E28" s="27">
        <v>3335928115</v>
      </c>
    </row>
    <row r="29" spans="1:5" ht="18.75" customHeight="1" x14ac:dyDescent="0.25">
      <c r="A29" s="22" t="str">
        <f>VLOOKUP(B29,'[1]LISTADO ATM'!$A$2:$C$822,3,0)</f>
        <v>DISTRITO NACIONAL</v>
      </c>
      <c r="B29" s="22">
        <v>407</v>
      </c>
      <c r="C29" s="25" t="str">
        <f>VLOOKUP(B29,'[1]LISTADO ATM'!$A$2:$B$822,2,0)</f>
        <v xml:space="preserve">ATM Multicentro La Sirena Villa Mella </v>
      </c>
      <c r="D29" s="16" t="s">
        <v>24</v>
      </c>
      <c r="E29" s="27">
        <v>3335928768</v>
      </c>
    </row>
    <row r="30" spans="1:5" ht="18.75" customHeight="1" x14ac:dyDescent="0.25">
      <c r="A30" s="22" t="str">
        <f>VLOOKUP(B30,'[1]LISTADO ATM'!$A$2:$C$822,3,0)</f>
        <v>DISTRITO NACIONAL</v>
      </c>
      <c r="B30" s="22">
        <v>929</v>
      </c>
      <c r="C30" s="25" t="str">
        <f>VLOOKUP(B30,'[1]LISTADO ATM'!$A$2:$B$822,2,0)</f>
        <v>ATM Autoservicio Nacional El Conde</v>
      </c>
      <c r="D30" s="16" t="s">
        <v>24</v>
      </c>
      <c r="E30" s="27">
        <v>3335927682</v>
      </c>
    </row>
    <row r="31" spans="1:5" ht="18.75" customHeight="1" x14ac:dyDescent="0.25">
      <c r="A31" s="22" t="str">
        <f>VLOOKUP(B31,'[1]LISTADO ATM'!$A$2:$C$822,3,0)</f>
        <v>DISTRITO NACIONAL</v>
      </c>
      <c r="B31" s="22">
        <v>586</v>
      </c>
      <c r="C31" s="25" t="str">
        <f>VLOOKUP(B31,'[1]LISTADO ATM'!$A$2:$B$822,2,0)</f>
        <v xml:space="preserve">ATM Palacio de Justicia D.N. </v>
      </c>
      <c r="D31" s="16" t="s">
        <v>24</v>
      </c>
      <c r="E31" s="27">
        <v>3335927487</v>
      </c>
    </row>
    <row r="32" spans="1:5" ht="18.75" customHeight="1" x14ac:dyDescent="0.25">
      <c r="A32" s="22" t="str">
        <f>VLOOKUP(B32,'[1]LISTADO ATM'!$A$2:$C$822,3,0)</f>
        <v>DISTRITO NACIONAL</v>
      </c>
      <c r="B32" s="22">
        <v>60</v>
      </c>
      <c r="C32" s="25" t="str">
        <f>VLOOKUP(B32,'[1]LISTADO ATM'!$A$2:$B$822,2,0)</f>
        <v xml:space="preserve">ATM Autobanco 27 de Febrero </v>
      </c>
      <c r="D32" s="16" t="s">
        <v>24</v>
      </c>
      <c r="E32" s="27">
        <v>3335925983</v>
      </c>
    </row>
    <row r="33" spans="1:5" ht="18.75" customHeight="1" x14ac:dyDescent="0.25">
      <c r="A33" s="22" t="str">
        <f>VLOOKUP(B33,'[1]LISTADO ATM'!$A$2:$C$822,3,0)</f>
        <v>DISTRITO NACIONAL</v>
      </c>
      <c r="B33" s="22">
        <v>697</v>
      </c>
      <c r="C33" s="25" t="str">
        <f>VLOOKUP(B33,'[1]LISTADO ATM'!$A$2:$B$822,2,0)</f>
        <v>ATM Hipermercado Olé Ciudad Juan Bosch</v>
      </c>
      <c r="D33" s="16" t="s">
        <v>24</v>
      </c>
      <c r="E33" s="27">
        <v>3335926744</v>
      </c>
    </row>
    <row r="34" spans="1:5" ht="18.75" customHeight="1" x14ac:dyDescent="0.25">
      <c r="A34" s="22" t="str">
        <f>VLOOKUP(B34,'[1]LISTADO ATM'!$A$2:$C$822,3,0)</f>
        <v>DISTRITO NACIONAL</v>
      </c>
      <c r="B34" s="22">
        <v>281</v>
      </c>
      <c r="C34" s="25" t="str">
        <f>VLOOKUP(B34,'[1]LISTADO ATM'!$A$2:$B$822,2,0)</f>
        <v xml:space="preserve">ATM S/M Pola Independencia </v>
      </c>
      <c r="D34" s="16" t="s">
        <v>24</v>
      </c>
      <c r="E34" s="25">
        <v>3335925890</v>
      </c>
    </row>
    <row r="35" spans="1:5" ht="18.75" customHeight="1" x14ac:dyDescent="0.25">
      <c r="A35" s="22" t="str">
        <f>VLOOKUP(B35,'[1]LISTADO ATM'!$A$2:$C$822,3,0)</f>
        <v>NORTE</v>
      </c>
      <c r="B35" s="22">
        <v>728</v>
      </c>
      <c r="C35" s="25" t="str">
        <f>VLOOKUP(B35,'[1]LISTADO ATM'!$A$2:$B$822,2,0)</f>
        <v xml:space="preserve">ATM UNP La Vega Oficina Regional Norcentral </v>
      </c>
      <c r="D35" s="16" t="s">
        <v>24</v>
      </c>
      <c r="E35" s="27">
        <v>3335927503</v>
      </c>
    </row>
    <row r="36" spans="1:5" ht="18.75" customHeight="1" x14ac:dyDescent="0.25">
      <c r="A36" s="22" t="str">
        <f>VLOOKUP(B36,'[1]LISTADO ATM'!$A$2:$C$822,3,0)</f>
        <v>DISTRITO NACIONAL</v>
      </c>
      <c r="B36" s="22">
        <v>889</v>
      </c>
      <c r="C36" s="25" t="str">
        <f>VLOOKUP(B36,'[1]LISTADO ATM'!$A$2:$B$822,2,0)</f>
        <v>ATM Oficina Plaza Lama Máximo Gómez II</v>
      </c>
      <c r="D36" s="16" t="s">
        <v>24</v>
      </c>
      <c r="E36" s="27">
        <v>3335927559</v>
      </c>
    </row>
    <row r="37" spans="1:5" ht="18.75" customHeight="1" x14ac:dyDescent="0.25">
      <c r="A37" s="22" t="str">
        <f>VLOOKUP(B37,'[1]LISTADO ATM'!$A$2:$C$822,3,0)</f>
        <v>ESTE</v>
      </c>
      <c r="B37" s="22">
        <v>963</v>
      </c>
      <c r="C37" s="25" t="str">
        <f>VLOOKUP(B37,'[1]LISTADO ATM'!$A$2:$B$822,2,0)</f>
        <v xml:space="preserve">ATM Multiplaza La Romana </v>
      </c>
      <c r="D37" s="16" t="s">
        <v>24</v>
      </c>
      <c r="E37" s="27">
        <v>3335925949</v>
      </c>
    </row>
    <row r="38" spans="1:5" ht="18.75" customHeight="1" x14ac:dyDescent="0.25">
      <c r="A38" s="22" t="str">
        <f>VLOOKUP(B38,'[1]LISTADO ATM'!$A$2:$C$822,3,0)</f>
        <v>ESTE</v>
      </c>
      <c r="B38" s="22">
        <v>429</v>
      </c>
      <c r="C38" s="25" t="str">
        <f>VLOOKUP(B38,'[1]LISTADO ATM'!$A$2:$B$822,2,0)</f>
        <v xml:space="preserve">ATM Oficina Jumbo La Romana </v>
      </c>
      <c r="D38" s="16" t="s">
        <v>24</v>
      </c>
      <c r="E38" s="27">
        <v>3335925827</v>
      </c>
    </row>
    <row r="39" spans="1:5" ht="18.75" customHeight="1" x14ac:dyDescent="0.25">
      <c r="A39" s="22" t="str">
        <f>VLOOKUP(B39,'[1]LISTADO ATM'!$A$2:$C$822,3,0)</f>
        <v>DISTRITO NACIONAL</v>
      </c>
      <c r="B39" s="22">
        <v>684</v>
      </c>
      <c r="C39" s="25" t="str">
        <f>VLOOKUP(B39,'[1]LISTADO ATM'!$A$2:$B$822,2,0)</f>
        <v>ATM Estación Texaco Prolongación 27 Febrero</v>
      </c>
      <c r="D39" s="16" t="s">
        <v>24</v>
      </c>
      <c r="E39" s="27">
        <v>3335927724</v>
      </c>
    </row>
    <row r="40" spans="1:5" ht="18" x14ac:dyDescent="0.25">
      <c r="A40" s="33" t="str">
        <f>VLOOKUP(B40,'[1]LISTADO ATM'!$A$2:$C$822,3,0)</f>
        <v>ESTE</v>
      </c>
      <c r="B40" s="37">
        <v>795</v>
      </c>
      <c r="C40" s="25" t="str">
        <f>VLOOKUP(B40,'[1]LISTADO ATM'!$A$2:$B$822,2,0)</f>
        <v xml:space="preserve">ATM UNP Guaymate (La Romana) </v>
      </c>
      <c r="D40" s="16" t="s">
        <v>24</v>
      </c>
      <c r="E40" s="27">
        <v>3335928255</v>
      </c>
    </row>
    <row r="41" spans="1:5" ht="18.75" customHeight="1" x14ac:dyDescent="0.25">
      <c r="A41" s="22" t="str">
        <f>VLOOKUP(B41,'[1]LISTADO ATM'!$A$2:$C$822,3,0)</f>
        <v>DISTRITO NACIONAL</v>
      </c>
      <c r="B41" s="22">
        <v>717</v>
      </c>
      <c r="C41" s="25" t="str">
        <f>VLOOKUP(B41,'[1]LISTADO ATM'!$A$2:$B$822,2,0)</f>
        <v xml:space="preserve">ATM Oficina Los Alcarrizos </v>
      </c>
      <c r="D41" s="16" t="s">
        <v>24</v>
      </c>
      <c r="E41" s="27">
        <v>3335928213</v>
      </c>
    </row>
    <row r="42" spans="1:5" ht="18" x14ac:dyDescent="0.25">
      <c r="A42" s="33" t="str">
        <f>VLOOKUP(B42,'[1]LISTADO ATM'!$A$2:$C$822,3,0)</f>
        <v>DISTRITO NACIONAL</v>
      </c>
      <c r="B42" s="37">
        <v>955</v>
      </c>
      <c r="C42" s="25" t="str">
        <f>VLOOKUP(B42,'[1]LISTADO ATM'!$A$2:$B$822,2,0)</f>
        <v xml:space="preserve">ATM Oficina Americana Independencia II </v>
      </c>
      <c r="D42" s="16" t="s">
        <v>24</v>
      </c>
      <c r="E42" s="27">
        <v>3335926030</v>
      </c>
    </row>
    <row r="43" spans="1:5" ht="18.75" customHeight="1" x14ac:dyDescent="0.25">
      <c r="A43" s="22" t="s">
        <v>29</v>
      </c>
      <c r="B43" s="22">
        <v>527</v>
      </c>
      <c r="C43" s="25" t="s">
        <v>30</v>
      </c>
      <c r="D43" s="16" t="s">
        <v>24</v>
      </c>
      <c r="E43" s="27">
        <v>3335925590</v>
      </c>
    </row>
    <row r="44" spans="1:5" ht="18.75" customHeight="1" x14ac:dyDescent="0.25">
      <c r="A44" s="22" t="s">
        <v>29</v>
      </c>
      <c r="B44" s="22">
        <v>713</v>
      </c>
      <c r="C44" s="25" t="s">
        <v>31</v>
      </c>
      <c r="D44" s="16" t="s">
        <v>24</v>
      </c>
      <c r="E44" s="27">
        <v>3335927690</v>
      </c>
    </row>
    <row r="45" spans="1:5" ht="18.75" customHeight="1" x14ac:dyDescent="0.25">
      <c r="A45" s="22" t="s">
        <v>29</v>
      </c>
      <c r="B45" s="22">
        <v>410</v>
      </c>
      <c r="C45" s="25" t="s">
        <v>32</v>
      </c>
      <c r="D45" s="16" t="s">
        <v>24</v>
      </c>
      <c r="E45" s="27">
        <v>3335927691</v>
      </c>
    </row>
    <row r="46" spans="1:5" ht="18.75" customHeight="1" x14ac:dyDescent="0.25">
      <c r="A46" s="22" t="s">
        <v>33</v>
      </c>
      <c r="B46" s="22">
        <v>991</v>
      </c>
      <c r="C46" s="25" t="s">
        <v>34</v>
      </c>
      <c r="D46" s="16" t="s">
        <v>24</v>
      </c>
      <c r="E46" s="27">
        <v>3335927692</v>
      </c>
    </row>
    <row r="47" spans="1:5" ht="18.75" customHeight="1" x14ac:dyDescent="0.25">
      <c r="A47" s="22" t="s">
        <v>29</v>
      </c>
      <c r="B47" s="22">
        <v>231</v>
      </c>
      <c r="C47" s="25" t="s">
        <v>35</v>
      </c>
      <c r="D47" s="16" t="s">
        <v>24</v>
      </c>
      <c r="E47" s="27">
        <v>3335927620</v>
      </c>
    </row>
    <row r="48" spans="1:5" ht="18.75" customHeight="1" x14ac:dyDescent="0.25">
      <c r="A48" s="22" t="s">
        <v>29</v>
      </c>
      <c r="B48" s="22">
        <v>813</v>
      </c>
      <c r="C48" s="25" t="s">
        <v>36</v>
      </c>
      <c r="D48" s="16" t="s">
        <v>24</v>
      </c>
      <c r="E48" s="27">
        <v>3335927704</v>
      </c>
    </row>
    <row r="49" spans="1:5" ht="18.75" customHeight="1" x14ac:dyDescent="0.25">
      <c r="A49" s="22" t="s">
        <v>37</v>
      </c>
      <c r="B49" s="22">
        <v>824</v>
      </c>
      <c r="C49" s="25" t="s">
        <v>38</v>
      </c>
      <c r="D49" s="16" t="s">
        <v>24</v>
      </c>
      <c r="E49" s="27">
        <v>3335928328</v>
      </c>
    </row>
    <row r="50" spans="1:5" ht="18.75" customHeight="1" x14ac:dyDescent="0.25">
      <c r="A50" s="22" t="s">
        <v>39</v>
      </c>
      <c r="B50" s="22">
        <v>44</v>
      </c>
      <c r="C50" s="25" t="s">
        <v>40</v>
      </c>
      <c r="D50" s="16" t="s">
        <v>24</v>
      </c>
      <c r="E50" s="27">
        <v>3335928843</v>
      </c>
    </row>
    <row r="51" spans="1:5" ht="18.75" customHeight="1" x14ac:dyDescent="0.25">
      <c r="A51" s="22" t="s">
        <v>29</v>
      </c>
      <c r="B51" s="22">
        <v>551</v>
      </c>
      <c r="C51" s="25" t="s">
        <v>41</v>
      </c>
      <c r="D51" s="16" t="s">
        <v>24</v>
      </c>
      <c r="E51" s="27" t="s">
        <v>27</v>
      </c>
    </row>
    <row r="52" spans="1:5" ht="18.75" customHeight="1" x14ac:dyDescent="0.25">
      <c r="A52" s="22" t="s">
        <v>33</v>
      </c>
      <c r="B52" s="22">
        <v>877</v>
      </c>
      <c r="C52" s="25" t="s">
        <v>42</v>
      </c>
      <c r="D52" s="16" t="s">
        <v>24</v>
      </c>
      <c r="E52" s="27">
        <v>3335927684</v>
      </c>
    </row>
    <row r="53" spans="1:5" ht="18" x14ac:dyDescent="0.25">
      <c r="A53" s="33" t="s">
        <v>29</v>
      </c>
      <c r="B53" s="22">
        <v>377</v>
      </c>
      <c r="C53" s="25" t="s">
        <v>43</v>
      </c>
      <c r="D53" s="16" t="s">
        <v>24</v>
      </c>
      <c r="E53" s="27">
        <v>3335925845</v>
      </c>
    </row>
    <row r="54" spans="1:5" ht="18" x14ac:dyDescent="0.25">
      <c r="A54" s="33" t="s">
        <v>29</v>
      </c>
      <c r="B54" s="22">
        <v>490</v>
      </c>
      <c r="C54" s="25" t="s">
        <v>44</v>
      </c>
      <c r="D54" s="16" t="s">
        <v>24</v>
      </c>
      <c r="E54" s="27">
        <v>3335928339</v>
      </c>
    </row>
    <row r="55" spans="1:5" ht="18" x14ac:dyDescent="0.25">
      <c r="A55" s="33" t="s">
        <v>39</v>
      </c>
      <c r="B55" s="22">
        <v>962</v>
      </c>
      <c r="C55" s="25" t="s">
        <v>45</v>
      </c>
      <c r="D55" s="16" t="s">
        <v>24</v>
      </c>
      <c r="E55" s="27">
        <v>3335928788</v>
      </c>
    </row>
    <row r="56" spans="1:5" ht="18" x14ac:dyDescent="0.25">
      <c r="A56" s="33" t="s">
        <v>39</v>
      </c>
      <c r="B56" s="22">
        <v>995</v>
      </c>
      <c r="C56" s="25" t="s">
        <v>46</v>
      </c>
      <c r="D56" s="16" t="s">
        <v>24</v>
      </c>
      <c r="E56" s="27">
        <v>3335927562</v>
      </c>
    </row>
    <row r="57" spans="1:5" ht="18" x14ac:dyDescent="0.25">
      <c r="A57" s="3" t="s">
        <v>11</v>
      </c>
      <c r="B57" s="38">
        <f>COUNT(B9:B56)</f>
        <v>48</v>
      </c>
      <c r="C57" s="57"/>
      <c r="D57" s="58"/>
      <c r="E57" s="59"/>
    </row>
    <row r="58" spans="1:5" x14ac:dyDescent="0.25">
      <c r="B58" s="5"/>
      <c r="E58" s="5"/>
    </row>
    <row r="59" spans="1:5" ht="18" x14ac:dyDescent="0.25">
      <c r="A59" s="54" t="s">
        <v>16</v>
      </c>
      <c r="B59" s="55"/>
      <c r="C59" s="55"/>
      <c r="D59" s="55"/>
      <c r="E59" s="56"/>
    </row>
    <row r="60" spans="1:5" ht="18" x14ac:dyDescent="0.25">
      <c r="A60" s="2" t="s">
        <v>5</v>
      </c>
      <c r="B60" s="2" t="s">
        <v>6</v>
      </c>
      <c r="C60" s="2" t="s">
        <v>7</v>
      </c>
      <c r="D60" s="2" t="s">
        <v>8</v>
      </c>
      <c r="E60" s="2" t="s">
        <v>9</v>
      </c>
    </row>
    <row r="61" spans="1:5" ht="18.75" customHeight="1" x14ac:dyDescent="0.25">
      <c r="A61" s="22" t="str">
        <f>VLOOKUP(B61,'[1]LISTADO ATM'!$A$2:$C$822,3,0)</f>
        <v>DISTRITO NACIONAL</v>
      </c>
      <c r="B61" s="22">
        <v>957</v>
      </c>
      <c r="C61" s="25" t="str">
        <f>VLOOKUP(B61,'[1]LISTADO ATM'!$A$2:$B$822,2,0)</f>
        <v xml:space="preserve">ATM Oficina Venezuela </v>
      </c>
      <c r="D61" s="16" t="s">
        <v>19</v>
      </c>
      <c r="E61" s="22" t="s">
        <v>26</v>
      </c>
    </row>
    <row r="62" spans="1:5" ht="18" x14ac:dyDescent="0.25">
      <c r="A62" s="19" t="str">
        <f>VLOOKUP(B62,'[1]LISTADO ATM'!$A$2:$C$822,3,0)</f>
        <v>SUR</v>
      </c>
      <c r="B62" s="22">
        <v>101</v>
      </c>
      <c r="C62" s="25" t="str">
        <f>VLOOKUP(B62,'[1]LISTADO ATM'!$A$2:$B$822,2,0)</f>
        <v xml:space="preserve">ATM Oficina San Juan de la Maguana I </v>
      </c>
      <c r="D62" s="16" t="s">
        <v>19</v>
      </c>
      <c r="E62" s="22">
        <v>3335927705</v>
      </c>
    </row>
    <row r="63" spans="1:5" ht="18.75" customHeight="1" x14ac:dyDescent="0.25">
      <c r="A63" s="22" t="str">
        <f>VLOOKUP(B63,'[1]LISTADO ATM'!$A$2:$C$822,3,0)</f>
        <v>DISTRITO NACIONAL</v>
      </c>
      <c r="B63" s="22">
        <v>39</v>
      </c>
      <c r="C63" s="25" t="str">
        <f>VLOOKUP(B63,'[1]LISTADO ATM'!$A$2:$B$822,2,0)</f>
        <v xml:space="preserve">ATM Oficina Ovando </v>
      </c>
      <c r="D63" s="16" t="s">
        <v>19</v>
      </c>
      <c r="E63" s="22" t="s">
        <v>25</v>
      </c>
    </row>
    <row r="64" spans="1:5" ht="18.75" thickBot="1" x14ac:dyDescent="0.3">
      <c r="A64" s="3" t="s">
        <v>11</v>
      </c>
      <c r="B64" s="36">
        <f>COUNT(B61:B63)</f>
        <v>3</v>
      </c>
      <c r="C64" s="60"/>
      <c r="D64" s="61"/>
      <c r="E64" s="62"/>
    </row>
    <row r="65" spans="1:5" ht="15.75" thickBot="1" x14ac:dyDescent="0.3">
      <c r="B65" s="5"/>
      <c r="E65" s="5"/>
    </row>
    <row r="66" spans="1:5" ht="18.75" thickBot="1" x14ac:dyDescent="0.3">
      <c r="A66" s="45" t="s">
        <v>14</v>
      </c>
      <c r="B66" s="46"/>
      <c r="C66" s="46"/>
      <c r="D66" s="46"/>
      <c r="E66" s="47"/>
    </row>
    <row r="67" spans="1:5" ht="18" x14ac:dyDescent="0.25">
      <c r="A67" s="2" t="s">
        <v>5</v>
      </c>
      <c r="B67" s="2" t="s">
        <v>6</v>
      </c>
      <c r="C67" s="2" t="s">
        <v>7</v>
      </c>
      <c r="D67" s="2" t="s">
        <v>8</v>
      </c>
      <c r="E67" s="2" t="s">
        <v>9</v>
      </c>
    </row>
    <row r="68" spans="1:5" ht="18" x14ac:dyDescent="0.25">
      <c r="A68" s="22" t="str">
        <f>VLOOKUP(B68,'[1]LISTADO ATM'!$A$2:$C$822,3,0)</f>
        <v>DISTRITO NACIONAL</v>
      </c>
      <c r="B68" s="22">
        <v>394</v>
      </c>
      <c r="C68" s="25" t="str">
        <f>VLOOKUP(B68,'[1]LISTADO ATM'!$A$2:$B$822,2,0)</f>
        <v xml:space="preserve">ATM Multicentro La Sirena Luperón </v>
      </c>
      <c r="D68" s="15" t="s">
        <v>10</v>
      </c>
      <c r="E68" s="22">
        <v>3335923938</v>
      </c>
    </row>
    <row r="69" spans="1:5" ht="18.75" customHeight="1" x14ac:dyDescent="0.25">
      <c r="A69" s="22" t="str">
        <f>VLOOKUP(B69,'[1]LISTADO ATM'!$A$2:$C$822,3,0)</f>
        <v>DISTRITO NACIONAL</v>
      </c>
      <c r="B69" s="22">
        <v>234</v>
      </c>
      <c r="C69" s="25" t="str">
        <f>VLOOKUP(B69,'[1]LISTADO ATM'!$A$2:$B$822,2,0)</f>
        <v xml:space="preserve">ATM Oficina Boca Chica I </v>
      </c>
      <c r="D69" s="15" t="s">
        <v>10</v>
      </c>
      <c r="E69" s="27">
        <v>3335927348</v>
      </c>
    </row>
    <row r="70" spans="1:5" ht="18.75" customHeight="1" x14ac:dyDescent="0.25">
      <c r="A70" s="22" t="str">
        <f>VLOOKUP(B70,'[1]LISTADO ATM'!$A$2:$C$822,3,0)</f>
        <v>NORTE</v>
      </c>
      <c r="B70" s="22">
        <v>903</v>
      </c>
      <c r="C70" s="25" t="str">
        <f>VLOOKUP(B70,'[1]LISTADO ATM'!$A$2:$B$822,2,0)</f>
        <v xml:space="preserve">ATM Oficina La Vega Real I </v>
      </c>
      <c r="D70" s="15" t="s">
        <v>10</v>
      </c>
      <c r="E70" s="27">
        <v>3335927689</v>
      </c>
    </row>
    <row r="71" spans="1:5" ht="18.75" customHeight="1" x14ac:dyDescent="0.25">
      <c r="A71" s="22" t="str">
        <f>VLOOKUP(B71,'[1]LISTADO ATM'!$A$2:$C$822,3,0)</f>
        <v>DISTRITO NACIONAL</v>
      </c>
      <c r="B71" s="22">
        <v>239</v>
      </c>
      <c r="C71" s="25" t="str">
        <f>VLOOKUP(B71,'[1]LISTADO ATM'!$A$2:$B$822,2,0)</f>
        <v xml:space="preserve">ATM Autobanco Charles de Gaulle </v>
      </c>
      <c r="D71" s="15" t="s">
        <v>10</v>
      </c>
      <c r="E71" s="27">
        <v>3335928835</v>
      </c>
    </row>
    <row r="72" spans="1:5" ht="18.75" customHeight="1" x14ac:dyDescent="0.25">
      <c r="A72" s="22" t="str">
        <f>VLOOKUP(B72,'[1]LISTADO ATM'!$A$2:$C$822,3,0)</f>
        <v>NORTE</v>
      </c>
      <c r="B72" s="22">
        <v>3</v>
      </c>
      <c r="C72" s="25" t="str">
        <f>VLOOKUP(B72,'[1]LISTADO ATM'!$A$2:$B$822,2,0)</f>
        <v>ATM Autoservicio La Vega Real</v>
      </c>
      <c r="D72" s="15" t="s">
        <v>10</v>
      </c>
      <c r="E72" s="27">
        <v>3335928615</v>
      </c>
    </row>
    <row r="73" spans="1:5" ht="18.75" customHeight="1" x14ac:dyDescent="0.25">
      <c r="A73" s="22" t="str">
        <f>VLOOKUP(B73,'[1]LISTADO ATM'!$A$2:$C$822,3,0)</f>
        <v>DISTRITO NACIONAL</v>
      </c>
      <c r="B73" s="22">
        <v>949</v>
      </c>
      <c r="C73" s="25" t="str">
        <f>VLOOKUP(B73,'[1]LISTADO ATM'!$A$2:$B$822,2,0)</f>
        <v xml:space="preserve">ATM S/M Bravo San Isidro Coral Mall </v>
      </c>
      <c r="D73" s="15" t="s">
        <v>10</v>
      </c>
      <c r="E73" s="27">
        <v>3335929028</v>
      </c>
    </row>
    <row r="74" spans="1:5" ht="18.75" customHeight="1" x14ac:dyDescent="0.25">
      <c r="A74" s="22" t="str">
        <f>VLOOKUP(B74,'[1]LISTADO ATM'!$A$2:$C$822,3,0)</f>
        <v>ESTE</v>
      </c>
      <c r="B74" s="22">
        <v>912</v>
      </c>
      <c r="C74" s="25" t="str">
        <f>VLOOKUP(B74,'[1]LISTADO ATM'!$A$2:$B$822,2,0)</f>
        <v xml:space="preserve">ATM Oficina San Pedro II </v>
      </c>
      <c r="D74" s="15" t="s">
        <v>10</v>
      </c>
      <c r="E74" s="27" t="s">
        <v>47</v>
      </c>
    </row>
    <row r="75" spans="1:5" ht="18.75" customHeight="1" x14ac:dyDescent="0.25">
      <c r="A75" s="22" t="str">
        <f>VLOOKUP(B75,'[1]LISTADO ATM'!$A$2:$C$822,3,0)</f>
        <v>SUR</v>
      </c>
      <c r="B75" s="22">
        <v>984</v>
      </c>
      <c r="C75" s="25" t="str">
        <f>VLOOKUP(B75,'[1]LISTADO ATM'!$A$2:$B$822,2,0)</f>
        <v xml:space="preserve">ATM Oficina Neiba II </v>
      </c>
      <c r="D75" s="15" t="s">
        <v>10</v>
      </c>
      <c r="E75" s="27">
        <v>3335929144</v>
      </c>
    </row>
    <row r="76" spans="1:5" ht="18.75" customHeight="1" x14ac:dyDescent="0.25">
      <c r="A76" s="22" t="e">
        <f>VLOOKUP(B76,'[1]LISTADO ATM'!$A$2:$C$822,3,0)</f>
        <v>#N/A</v>
      </c>
      <c r="B76" s="22"/>
      <c r="C76" s="25" t="e">
        <f>VLOOKUP(B76,'[1]LISTADO ATM'!$A$2:$B$822,2,0)</f>
        <v>#N/A</v>
      </c>
      <c r="D76" s="15" t="s">
        <v>10</v>
      </c>
      <c r="E76" s="27"/>
    </row>
    <row r="77" spans="1:5" ht="18.75" customHeight="1" x14ac:dyDescent="0.25">
      <c r="A77" s="22" t="str">
        <f>VLOOKUP(B77,'[1]LISTADO ATM'!$A$2:$C$822,3,0)</f>
        <v>NORTE</v>
      </c>
      <c r="B77" s="22">
        <v>965</v>
      </c>
      <c r="C77" s="25" t="str">
        <f>VLOOKUP(B77,'[1]LISTADO ATM'!$A$2:$B$822,2,0)</f>
        <v xml:space="preserve">ATM S/M La Fuente FUN (Santiago) </v>
      </c>
      <c r="D77" s="15" t="s">
        <v>10</v>
      </c>
      <c r="E77" s="27">
        <v>3335929162</v>
      </c>
    </row>
    <row r="78" spans="1:5" ht="18.75" customHeight="1" x14ac:dyDescent="0.25">
      <c r="A78" s="22" t="str">
        <f>VLOOKUP(B78,'[1]LISTADO ATM'!$A$2:$C$822,3,0)</f>
        <v>ESTE</v>
      </c>
      <c r="B78" s="22">
        <v>673</v>
      </c>
      <c r="C78" s="25" t="str">
        <f>VLOOKUP(B78,'[1]LISTADO ATM'!$A$2:$B$822,2,0)</f>
        <v>ATM Clínica Dr. Cruz Jiminián</v>
      </c>
      <c r="D78" s="15" t="s">
        <v>10</v>
      </c>
      <c r="E78" s="27">
        <v>3335929163</v>
      </c>
    </row>
    <row r="79" spans="1:5" ht="18.75" customHeight="1" x14ac:dyDescent="0.25">
      <c r="A79" s="22" t="str">
        <f>VLOOKUP(B79,'[1]LISTADO ATM'!$A$2:$C$822,3,0)</f>
        <v>DISTRITO NACIONAL</v>
      </c>
      <c r="B79" s="22">
        <v>493</v>
      </c>
      <c r="C79" s="25" t="str">
        <f>VLOOKUP(B79,'[1]LISTADO ATM'!$A$2:$B$822,2,0)</f>
        <v xml:space="preserve">ATM Oficina Haina Occidental II </v>
      </c>
      <c r="D79" s="15" t="s">
        <v>10</v>
      </c>
      <c r="E79" s="27">
        <v>3335929164</v>
      </c>
    </row>
    <row r="80" spans="1:5" ht="18.75" customHeight="1" x14ac:dyDescent="0.25">
      <c r="A80" s="22" t="str">
        <f>VLOOKUP(B80,'[1]LISTADO ATM'!$A$2:$C$822,3,0)</f>
        <v>NORTE</v>
      </c>
      <c r="B80" s="22">
        <v>256</v>
      </c>
      <c r="C80" s="25" t="str">
        <f>VLOOKUP(B80,'[1]LISTADO ATM'!$A$2:$B$822,2,0)</f>
        <v xml:space="preserve">ATM Oficina Licey Al Medio </v>
      </c>
      <c r="D80" s="15" t="s">
        <v>10</v>
      </c>
      <c r="E80" s="27">
        <v>3335929165</v>
      </c>
    </row>
    <row r="81" spans="1:5" ht="18.75" customHeight="1" x14ac:dyDescent="0.25">
      <c r="A81" s="22" t="str">
        <f>VLOOKUP(B81,'[1]LISTADO ATM'!$A$2:$C$822,3,0)</f>
        <v>DISTRITO NACIONAL</v>
      </c>
      <c r="B81" s="22">
        <v>642</v>
      </c>
      <c r="C81" s="25" t="str">
        <f>VLOOKUP(B81,'[1]LISTADO ATM'!$A$2:$B$822,2,0)</f>
        <v xml:space="preserve">ATM OMSA Sto. Dgo. </v>
      </c>
      <c r="D81" s="15" t="s">
        <v>10</v>
      </c>
      <c r="E81" s="27" t="s">
        <v>48</v>
      </c>
    </row>
    <row r="82" spans="1:5" ht="18.75" customHeight="1" x14ac:dyDescent="0.25">
      <c r="A82" s="22" t="str">
        <f>VLOOKUP(B82,'[1]LISTADO ATM'!$A$2:$C$822,3,0)</f>
        <v>SUR</v>
      </c>
      <c r="B82" s="22">
        <v>750</v>
      </c>
      <c r="C82" s="25" t="str">
        <f>VLOOKUP(B82,'[1]LISTADO ATM'!$A$2:$B$822,2,0)</f>
        <v xml:space="preserve">ATM UNP Duvergé </v>
      </c>
      <c r="D82" s="15" t="s">
        <v>10</v>
      </c>
      <c r="E82" s="27">
        <v>3335929167</v>
      </c>
    </row>
    <row r="83" spans="1:5" ht="18.75" customHeight="1" x14ac:dyDescent="0.25">
      <c r="A83" s="22" t="str">
        <f>VLOOKUP(B83,'[1]LISTADO ATM'!$A$2:$C$822,3,0)</f>
        <v>DISTRITO NACIONAL</v>
      </c>
      <c r="B83" s="22">
        <v>908</v>
      </c>
      <c r="C83" s="25" t="str">
        <f>VLOOKUP(B83,'[1]LISTADO ATM'!$A$2:$B$822,2,0)</f>
        <v xml:space="preserve">ATM Oficina Plaza Botánika </v>
      </c>
      <c r="D83" s="15" t="s">
        <v>10</v>
      </c>
      <c r="E83" s="27">
        <v>3335929168</v>
      </c>
    </row>
    <row r="84" spans="1:5" ht="18.75" thickBot="1" x14ac:dyDescent="0.3">
      <c r="A84" s="26"/>
      <c r="B84" s="36">
        <f>COUNT(B68:B83)</f>
        <v>15</v>
      </c>
      <c r="C84" s="14"/>
      <c r="D84" s="14"/>
      <c r="E84" s="14"/>
    </row>
    <row r="85" spans="1:5" ht="15.75" thickBot="1" x14ac:dyDescent="0.3">
      <c r="B85" s="5"/>
      <c r="E85" s="5"/>
    </row>
    <row r="86" spans="1:5" ht="18.75" customHeight="1" thickBot="1" x14ac:dyDescent="0.3">
      <c r="A86" s="45" t="s">
        <v>20</v>
      </c>
      <c r="B86" s="46"/>
      <c r="C86" s="46"/>
      <c r="D86" s="46"/>
      <c r="E86" s="47"/>
    </row>
    <row r="87" spans="1:5" ht="18" x14ac:dyDescent="0.25">
      <c r="A87" s="2" t="s">
        <v>5</v>
      </c>
      <c r="B87" s="2" t="s">
        <v>6</v>
      </c>
      <c r="C87" s="2" t="s">
        <v>7</v>
      </c>
      <c r="D87" s="2" t="s">
        <v>8</v>
      </c>
      <c r="E87" s="2" t="s">
        <v>9</v>
      </c>
    </row>
    <row r="88" spans="1:5" ht="18" x14ac:dyDescent="0.25">
      <c r="A88" s="33" t="str">
        <f>VLOOKUP(B88,'[1]LISTADO ATM'!$A$2:$C$822,3,0)</f>
        <v>DISTRITO NACIONAL</v>
      </c>
      <c r="B88" s="37">
        <v>577</v>
      </c>
      <c r="C88" s="25" t="str">
        <f>VLOOKUP(B88,'[1]LISTADO ATM'!$A$2:$B$822,2,0)</f>
        <v xml:space="preserve">ATM Olé Ave. Duarte </v>
      </c>
      <c r="D88" s="22" t="s">
        <v>18</v>
      </c>
      <c r="E88" s="27">
        <v>3335926028</v>
      </c>
    </row>
    <row r="89" spans="1:5" ht="18" x14ac:dyDescent="0.25">
      <c r="A89" s="33" t="str">
        <f>VLOOKUP(B89,'[1]LISTADO ATM'!$A$2:$C$822,3,0)</f>
        <v>SUR</v>
      </c>
      <c r="B89" s="37">
        <v>730</v>
      </c>
      <c r="C89" s="25" t="str">
        <f>VLOOKUP(B89,'[1]LISTADO ATM'!$A$2:$B$822,2,0)</f>
        <v xml:space="preserve">ATM Palacio de Justicia Barahona </v>
      </c>
      <c r="D89" s="22" t="s">
        <v>18</v>
      </c>
      <c r="E89" s="27">
        <v>3335927322</v>
      </c>
    </row>
    <row r="90" spans="1:5" ht="18" x14ac:dyDescent="0.25">
      <c r="A90" s="33" t="str">
        <f>VLOOKUP(B90,'[1]LISTADO ATM'!$A$2:$C$822,3,0)</f>
        <v>DISTRITO NACIONAL</v>
      </c>
      <c r="B90" s="37">
        <v>575</v>
      </c>
      <c r="C90" s="25" t="str">
        <f>VLOOKUP(B90,'[1]LISTADO ATM'!$A$2:$B$822,2,0)</f>
        <v xml:space="preserve">ATM EDESUR Tiradentes </v>
      </c>
      <c r="D90" s="22" t="s">
        <v>18</v>
      </c>
      <c r="E90" s="27">
        <v>3335928519</v>
      </c>
    </row>
    <row r="91" spans="1:5" ht="18" x14ac:dyDescent="0.25">
      <c r="A91" s="33" t="str">
        <f>VLOOKUP(B91,'[1]LISTADO ATM'!$A$2:$C$822,3,0)</f>
        <v>DISTRITO NACIONAL</v>
      </c>
      <c r="B91" s="37">
        <v>235</v>
      </c>
      <c r="C91" s="25" t="str">
        <f>VLOOKUP(B91,'[1]LISTADO ATM'!$A$2:$B$822,2,0)</f>
        <v xml:space="preserve">ATM Oficina Multicentro La Sirena San Isidro </v>
      </c>
      <c r="D91" s="22" t="s">
        <v>18</v>
      </c>
      <c r="E91" s="27" t="s">
        <v>28</v>
      </c>
    </row>
    <row r="92" spans="1:5" ht="18" x14ac:dyDescent="0.25">
      <c r="A92" s="33" t="str">
        <f>VLOOKUP(B92,'[1]LISTADO ATM'!$A$2:$C$822,3,0)</f>
        <v>DISTRITO NACIONAL</v>
      </c>
      <c r="B92" s="37">
        <v>620</v>
      </c>
      <c r="C92" s="25" t="str">
        <f>VLOOKUP(B92,'[1]LISTADO ATM'!$A$2:$B$822,2,0)</f>
        <v xml:space="preserve">ATM Ministerio de Medio Ambiente </v>
      </c>
      <c r="D92" s="22" t="s">
        <v>18</v>
      </c>
      <c r="E92" s="27">
        <v>3335928779</v>
      </c>
    </row>
    <row r="93" spans="1:5" ht="18" x14ac:dyDescent="0.25">
      <c r="A93" s="33" t="str">
        <f>VLOOKUP(B93,'[1]LISTADO ATM'!$A$2:$C$822,3,0)</f>
        <v>DISTRITO NACIONAL</v>
      </c>
      <c r="B93" s="37">
        <v>561</v>
      </c>
      <c r="C93" s="25" t="str">
        <f>VLOOKUP(B93,'[1]LISTADO ATM'!$A$2:$B$822,2,0)</f>
        <v xml:space="preserve">ATM Comando Regional P.N. S.D. Este </v>
      </c>
      <c r="D93" s="22" t="s">
        <v>18</v>
      </c>
      <c r="E93" s="27">
        <v>3335928779</v>
      </c>
    </row>
    <row r="94" spans="1:5" ht="18" x14ac:dyDescent="0.25">
      <c r="A94" s="26" t="s">
        <v>11</v>
      </c>
      <c r="B94" s="38">
        <f>COUNT(B88:B93)</f>
        <v>6</v>
      </c>
      <c r="C94" s="14"/>
      <c r="D94" s="14"/>
      <c r="E94" s="14"/>
    </row>
    <row r="95" spans="1:5" ht="15.75" thickBot="1" x14ac:dyDescent="0.3">
      <c r="B95" s="5"/>
      <c r="E95" s="5"/>
    </row>
    <row r="96" spans="1:5" ht="18" customHeight="1" x14ac:dyDescent="0.25">
      <c r="A96" s="42" t="s">
        <v>13</v>
      </c>
      <c r="B96" s="43"/>
      <c r="C96" s="43"/>
      <c r="D96" s="43"/>
      <c r="E96" s="44"/>
    </row>
    <row r="97" spans="1:5" ht="18" x14ac:dyDescent="0.25">
      <c r="A97" s="2" t="s">
        <v>5</v>
      </c>
      <c r="B97" s="2" t="s">
        <v>6</v>
      </c>
      <c r="C97" s="4" t="s">
        <v>7</v>
      </c>
      <c r="D97" s="18" t="s">
        <v>8</v>
      </c>
      <c r="E97" s="18" t="s">
        <v>9</v>
      </c>
    </row>
    <row r="98" spans="1:5" ht="18" x14ac:dyDescent="0.25">
      <c r="A98" s="19" t="str">
        <f>VLOOKUP(B98,'[1]LISTADO ATM'!$A$2:$C$822,3,0)</f>
        <v>NORTE</v>
      </c>
      <c r="B98" s="22">
        <v>291</v>
      </c>
      <c r="C98" s="25" t="str">
        <f>VLOOKUP(B98,'[1]LISTADO ATM'!$A$2:$B$822,2,0)</f>
        <v xml:space="preserve">ATM S/M Jumbo Las Colinas </v>
      </c>
      <c r="D98" s="39" t="s">
        <v>22</v>
      </c>
      <c r="E98" s="22">
        <v>3335925489</v>
      </c>
    </row>
    <row r="99" spans="1:5" ht="18" x14ac:dyDescent="0.25">
      <c r="A99" s="19" t="str">
        <f>VLOOKUP(B99,'[1]LISTADO ATM'!$A$2:$C$822,3,0)</f>
        <v>NORTE</v>
      </c>
      <c r="B99" s="22">
        <v>431</v>
      </c>
      <c r="C99" s="25" t="str">
        <f>VLOOKUP(B99,'[1]LISTADO ATM'!$A$2:$B$822,2,0)</f>
        <v xml:space="preserve">ATM Autoservicio Sol (Santiago) </v>
      </c>
      <c r="D99" s="39" t="s">
        <v>22</v>
      </c>
      <c r="E99" s="22">
        <v>3335927584</v>
      </c>
    </row>
    <row r="100" spans="1:5" ht="18" x14ac:dyDescent="0.25">
      <c r="A100" s="19" t="str">
        <f>VLOOKUP(B100,'[1]LISTADO ATM'!$A$2:$C$822,3,0)</f>
        <v>DISTRITO NACIONAL</v>
      </c>
      <c r="B100" s="22">
        <v>793</v>
      </c>
      <c r="C100" s="25" t="str">
        <f>VLOOKUP(B100,'[1]LISTADO ATM'!$A$2:$B$822,2,0)</f>
        <v xml:space="preserve">ATM Centro de Caja Agora Mall </v>
      </c>
      <c r="D100" s="39" t="s">
        <v>22</v>
      </c>
      <c r="E100" s="22">
        <v>3335929145</v>
      </c>
    </row>
    <row r="101" spans="1:5" ht="18" x14ac:dyDescent="0.25">
      <c r="A101" s="26" t="s">
        <v>11</v>
      </c>
      <c r="B101" s="38">
        <f>COUNT(B98:B100)</f>
        <v>3</v>
      </c>
      <c r="C101" s="14"/>
      <c r="D101" s="17"/>
      <c r="E101" s="17"/>
    </row>
    <row r="102" spans="1:5" ht="15.75" thickBot="1" x14ac:dyDescent="0.3">
      <c r="B102" s="5"/>
      <c r="E102" s="5"/>
    </row>
    <row r="103" spans="1:5" ht="18.75" customHeight="1" thickBot="1" x14ac:dyDescent="0.3">
      <c r="A103" s="65" t="s">
        <v>12</v>
      </c>
      <c r="B103" s="66"/>
      <c r="C103" t="s">
        <v>17</v>
      </c>
      <c r="D103" s="5"/>
      <c r="E103" s="5"/>
    </row>
    <row r="104" spans="1:5" ht="18.75" thickBot="1" x14ac:dyDescent="0.3">
      <c r="A104" s="34">
        <f>+B84+B94+B101</f>
        <v>24</v>
      </c>
      <c r="B104" s="35"/>
    </row>
    <row r="105" spans="1:5" ht="15.75" thickBot="1" x14ac:dyDescent="0.3">
      <c r="B105" s="5"/>
      <c r="E105" s="5"/>
    </row>
    <row r="106" spans="1:5" ht="18.75" customHeight="1" thickBot="1" x14ac:dyDescent="0.3">
      <c r="A106" s="45" t="s">
        <v>15</v>
      </c>
      <c r="B106" s="46"/>
      <c r="C106" s="46"/>
      <c r="D106" s="46"/>
      <c r="E106" s="47"/>
    </row>
    <row r="107" spans="1:5" ht="18" x14ac:dyDescent="0.25">
      <c r="A107" s="6" t="s">
        <v>5</v>
      </c>
      <c r="B107" s="6" t="s">
        <v>6</v>
      </c>
      <c r="C107" s="4" t="s">
        <v>7</v>
      </c>
      <c r="D107" s="63" t="s">
        <v>8</v>
      </c>
      <c r="E107" s="64"/>
    </row>
    <row r="108" spans="1:5" ht="18" x14ac:dyDescent="0.25">
      <c r="A108" s="22" t="str">
        <f>VLOOKUP(B108,'[1]LISTADO ATM'!$A$2:$C$822,3,0)</f>
        <v>DISTRITO NACIONAL</v>
      </c>
      <c r="B108" s="22">
        <v>568</v>
      </c>
      <c r="C108" s="22" t="str">
        <f>VLOOKUP(B108,'[1]LISTADO ATM'!$A$2:$B$822,2,0)</f>
        <v xml:space="preserve">ATM Ministerio de Educación </v>
      </c>
      <c r="D108" s="40" t="s">
        <v>23</v>
      </c>
      <c r="E108" s="41"/>
    </row>
    <row r="109" spans="1:5" ht="18" x14ac:dyDescent="0.25">
      <c r="A109" s="22" t="str">
        <f>VLOOKUP(B109,'[1]LISTADO ATM'!$A$2:$C$822,3,0)</f>
        <v>ESTE</v>
      </c>
      <c r="B109" s="22">
        <v>294</v>
      </c>
      <c r="C109" s="22" t="str">
        <f>VLOOKUP(B109,'[1]LISTADO ATM'!$A$2:$B$822,2,0)</f>
        <v xml:space="preserve">ATM Plaza Zaglul San Pedro II </v>
      </c>
      <c r="D109" s="40" t="s">
        <v>21</v>
      </c>
      <c r="E109" s="41"/>
    </row>
    <row r="110" spans="1:5" ht="18" x14ac:dyDescent="0.25">
      <c r="A110" s="22" t="str">
        <f>VLOOKUP(B110,'[1]LISTADO ATM'!$A$2:$C$822,3,0)</f>
        <v>DISTRITO NACIONAL</v>
      </c>
      <c r="B110" s="22">
        <v>578</v>
      </c>
      <c r="C110" s="22" t="str">
        <f>VLOOKUP(B110,'[1]LISTADO ATM'!$A$2:$B$822,2,0)</f>
        <v xml:space="preserve">ATM Procuraduría General de la República </v>
      </c>
      <c r="D110" s="40" t="s">
        <v>23</v>
      </c>
      <c r="E110" s="41"/>
    </row>
    <row r="111" spans="1:5" ht="18" x14ac:dyDescent="0.25">
      <c r="A111" s="22" t="str">
        <f>VLOOKUP(B111,'[1]LISTADO ATM'!$A$2:$C$822,3,0)</f>
        <v>DISTRITO NACIONAL</v>
      </c>
      <c r="B111" s="22">
        <v>974</v>
      </c>
      <c r="C111" s="22" t="str">
        <f>VLOOKUP(B111,'[1]LISTADO ATM'!$A$2:$B$822,2,0)</f>
        <v xml:space="preserve">ATM S/M Nacional Ave. Lope de Vega </v>
      </c>
      <c r="D111" s="40" t="s">
        <v>23</v>
      </c>
      <c r="E111" s="41"/>
    </row>
    <row r="112" spans="1:5" ht="18" x14ac:dyDescent="0.25">
      <c r="A112" s="22" t="str">
        <f>VLOOKUP(B112,'[1]LISTADO ATM'!$A$2:$C$822,3,0)</f>
        <v>SUR</v>
      </c>
      <c r="B112" s="22">
        <v>766</v>
      </c>
      <c r="C112" s="22" t="str">
        <f>VLOOKUP(B112,'[1]LISTADO ATM'!$A$2:$B$822,2,0)</f>
        <v xml:space="preserve">ATM Oficina Azua II </v>
      </c>
      <c r="D112" s="40" t="s">
        <v>23</v>
      </c>
      <c r="E112" s="41"/>
    </row>
    <row r="113" spans="1:5" ht="18" x14ac:dyDescent="0.25">
      <c r="A113" s="22" t="str">
        <f>VLOOKUP(B113,'[1]LISTADO ATM'!$A$2:$C$822,3,0)</f>
        <v>DISTRITO NACIONAL</v>
      </c>
      <c r="B113" s="22">
        <v>973</v>
      </c>
      <c r="C113" s="22" t="str">
        <f>VLOOKUP(B113,'[1]LISTADO ATM'!$A$2:$B$822,2,0)</f>
        <v xml:space="preserve">ATM Oficina Sabana de la Mar </v>
      </c>
      <c r="D113" s="40" t="s">
        <v>21</v>
      </c>
      <c r="E113" s="41"/>
    </row>
    <row r="114" spans="1:5" ht="18" x14ac:dyDescent="0.25">
      <c r="A114" s="22" t="str">
        <f>VLOOKUP(B114,'[1]LISTADO ATM'!$A$2:$C$822,3,0)</f>
        <v>ESTE</v>
      </c>
      <c r="B114" s="22">
        <v>159</v>
      </c>
      <c r="C114" s="22" t="str">
        <f>VLOOKUP(B114,'[1]LISTADO ATM'!$A$2:$B$822,2,0)</f>
        <v xml:space="preserve">ATM Hotel Dreams Bayahibe I </v>
      </c>
      <c r="D114" s="40" t="s">
        <v>21</v>
      </c>
      <c r="E114" s="41"/>
    </row>
    <row r="115" spans="1:5" ht="18" x14ac:dyDescent="0.25">
      <c r="A115" s="22" t="str">
        <f>VLOOKUP(B115,'[1]LISTADO ATM'!$A$2:$C$822,3,0)</f>
        <v>SUR</v>
      </c>
      <c r="B115" s="22">
        <v>311</v>
      </c>
      <c r="C115" s="22" t="str">
        <f>VLOOKUP(B115,'[1]LISTADO ATM'!$A$2:$B$822,2,0)</f>
        <v>ATM Plaza Eroski</v>
      </c>
      <c r="D115" s="40" t="s">
        <v>21</v>
      </c>
      <c r="E115" s="41"/>
    </row>
    <row r="116" spans="1:5" ht="18" x14ac:dyDescent="0.25">
      <c r="A116" s="22" t="str">
        <f>VLOOKUP(B116,'[1]LISTADO ATM'!$A$2:$C$822,3,0)</f>
        <v>DISTRITO NACIONAL</v>
      </c>
      <c r="B116" s="22">
        <v>670</v>
      </c>
      <c r="C116" s="22" t="str">
        <f>VLOOKUP(B116,'[1]LISTADO ATM'!$A$2:$B$822,2,0)</f>
        <v>ATM Estación Texaco Algodón</v>
      </c>
      <c r="D116" s="40" t="s">
        <v>21</v>
      </c>
      <c r="E116" s="41"/>
    </row>
    <row r="117" spans="1:5" ht="18" x14ac:dyDescent="0.25">
      <c r="A117" s="22" t="str">
        <f>VLOOKUP(B117,'[1]LISTADO ATM'!$A$2:$C$822,3,0)</f>
        <v>NORTE</v>
      </c>
      <c r="B117" s="22">
        <v>643</v>
      </c>
      <c r="C117" s="22" t="str">
        <f>VLOOKUP(B117,'[1]LISTADO ATM'!$A$2:$B$822,2,0)</f>
        <v xml:space="preserve">ATM Oficina Valerio </v>
      </c>
      <c r="D117" s="40" t="s">
        <v>21</v>
      </c>
      <c r="E117" s="41"/>
    </row>
    <row r="118" spans="1:5" ht="18.75" thickBot="1" x14ac:dyDescent="0.3">
      <c r="A118" s="26" t="s">
        <v>11</v>
      </c>
      <c r="B118" s="36">
        <f>COUNT(B108:B117)</f>
        <v>10</v>
      </c>
      <c r="C118" s="23"/>
      <c r="D118" s="23"/>
      <c r="E118" s="24"/>
    </row>
  </sheetData>
  <mergeCells count="22">
    <mergeCell ref="C64:E64"/>
    <mergeCell ref="A66:E66"/>
    <mergeCell ref="D107:E107"/>
    <mergeCell ref="A106:E106"/>
    <mergeCell ref="A103:B103"/>
    <mergeCell ref="A1:E1"/>
    <mergeCell ref="A2:E2"/>
    <mergeCell ref="A7:E7"/>
    <mergeCell ref="C57:E57"/>
    <mergeCell ref="A59:E59"/>
    <mergeCell ref="D117:E117"/>
    <mergeCell ref="A96:E96"/>
    <mergeCell ref="A86:E86"/>
    <mergeCell ref="D108:E108"/>
    <mergeCell ref="D110:E110"/>
    <mergeCell ref="D111:E111"/>
    <mergeCell ref="D112:E112"/>
    <mergeCell ref="D113:E113"/>
    <mergeCell ref="D114:E114"/>
    <mergeCell ref="D115:E115"/>
    <mergeCell ref="D116:E116"/>
    <mergeCell ref="D109:E109"/>
  </mergeCells>
  <phoneticPr fontId="11" type="noConversion"/>
  <conditionalFormatting sqref="B34:B42">
    <cfRule type="duplicateValues" dxfId="79" priority="15"/>
  </conditionalFormatting>
  <conditionalFormatting sqref="B43:B50">
    <cfRule type="duplicateValues" dxfId="78" priority="13"/>
  </conditionalFormatting>
  <conditionalFormatting sqref="B51:B52">
    <cfRule type="duplicateValues" dxfId="77" priority="12"/>
  </conditionalFormatting>
  <conditionalFormatting sqref="B53:B56">
    <cfRule type="duplicateValues" dxfId="76" priority="11"/>
  </conditionalFormatting>
  <conditionalFormatting sqref="B75">
    <cfRule type="duplicateValues" dxfId="75" priority="966"/>
  </conditionalFormatting>
  <conditionalFormatting sqref="B118:B1048576 B1:B33 B83:B91 B57:B70 B74 B93:B110">
    <cfRule type="duplicateValues" dxfId="74" priority="977"/>
  </conditionalFormatting>
  <conditionalFormatting sqref="B114:B117">
    <cfRule type="duplicateValues" dxfId="73" priority="982"/>
  </conditionalFormatting>
  <conditionalFormatting sqref="B43:B56">
    <cfRule type="duplicateValues" dxfId="72" priority="983"/>
  </conditionalFormatting>
  <conditionalFormatting sqref="B72">
    <cfRule type="duplicateValues" dxfId="71" priority="9"/>
  </conditionalFormatting>
  <conditionalFormatting sqref="B73 B71">
    <cfRule type="duplicateValues" dxfId="70" priority="10"/>
  </conditionalFormatting>
  <conditionalFormatting sqref="B92">
    <cfRule type="duplicateValues" dxfId="69" priority="8"/>
  </conditionalFormatting>
  <conditionalFormatting sqref="B82">
    <cfRule type="duplicateValues" dxfId="68" priority="7"/>
  </conditionalFormatting>
  <conditionalFormatting sqref="B81">
    <cfRule type="duplicateValues" dxfId="67" priority="6"/>
  </conditionalFormatting>
  <conditionalFormatting sqref="B80">
    <cfRule type="duplicateValues" dxfId="66" priority="5"/>
  </conditionalFormatting>
  <conditionalFormatting sqref="B79">
    <cfRule type="duplicateValues" dxfId="65" priority="4"/>
  </conditionalFormatting>
  <conditionalFormatting sqref="B78">
    <cfRule type="duplicateValues" dxfId="64" priority="3"/>
  </conditionalFormatting>
  <conditionalFormatting sqref="B77">
    <cfRule type="duplicateValues" dxfId="63" priority="2"/>
  </conditionalFormatting>
  <conditionalFormatting sqref="B76">
    <cfRule type="duplicateValues" dxfId="62" priority="1"/>
  </conditionalFormatting>
  <conditionalFormatting sqref="B111:B113">
    <cfRule type="duplicateValues" dxfId="0" priority="98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561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561 823 293 568 575 637 649 842 524 3 181 219 294 8                                                </v>
      </c>
    </row>
    <row r="3" spans="2:6" ht="18.75" thickBot="1" x14ac:dyDescent="0.3">
      <c r="B3" s="22">
        <v>823</v>
      </c>
      <c r="C3" s="29" t="s">
        <v>17</v>
      </c>
    </row>
    <row r="4" spans="2:6" ht="18.75" thickBot="1" x14ac:dyDescent="0.3">
      <c r="B4" s="22">
        <v>293</v>
      </c>
      <c r="C4" s="29" t="s">
        <v>17</v>
      </c>
    </row>
    <row r="5" spans="2:6" ht="18.75" thickBot="1" x14ac:dyDescent="0.3">
      <c r="B5" s="22">
        <v>568</v>
      </c>
      <c r="C5" s="29" t="s">
        <v>17</v>
      </c>
    </row>
    <row r="6" spans="2:6" ht="18.75" thickBot="1" x14ac:dyDescent="0.3">
      <c r="B6" s="22">
        <v>575</v>
      </c>
      <c r="C6" s="29" t="s">
        <v>17</v>
      </c>
    </row>
    <row r="7" spans="2:6" ht="18.75" thickBot="1" x14ac:dyDescent="0.3">
      <c r="B7" s="22">
        <v>637</v>
      </c>
      <c r="C7" s="29" t="s">
        <v>17</v>
      </c>
    </row>
    <row r="8" spans="2:6" ht="18.75" thickBot="1" x14ac:dyDescent="0.3">
      <c r="B8" s="22">
        <v>649</v>
      </c>
      <c r="C8" s="29" t="s">
        <v>17</v>
      </c>
    </row>
    <row r="9" spans="2:6" ht="18.75" thickBot="1" x14ac:dyDescent="0.3">
      <c r="B9" s="22">
        <v>842</v>
      </c>
      <c r="C9" s="29" t="s">
        <v>17</v>
      </c>
    </row>
    <row r="10" spans="2:6" ht="18.75" thickBot="1" x14ac:dyDescent="0.3">
      <c r="B10" s="22">
        <v>524</v>
      </c>
      <c r="C10" s="29" t="s">
        <v>17</v>
      </c>
    </row>
    <row r="11" spans="2:6" ht="18.75" thickBot="1" x14ac:dyDescent="0.3">
      <c r="B11" s="22">
        <v>3</v>
      </c>
      <c r="C11" s="29" t="s">
        <v>17</v>
      </c>
    </row>
    <row r="12" spans="2:6" ht="18.75" thickBot="1" x14ac:dyDescent="0.3">
      <c r="B12" s="22">
        <v>181</v>
      </c>
      <c r="C12" s="29" t="s">
        <v>17</v>
      </c>
    </row>
    <row r="13" spans="2:6" ht="18.75" thickBot="1" x14ac:dyDescent="0.3">
      <c r="B13" s="22">
        <v>219</v>
      </c>
      <c r="C13" s="29" t="s">
        <v>17</v>
      </c>
    </row>
    <row r="14" spans="2:6" ht="18.75" thickBot="1" x14ac:dyDescent="0.3">
      <c r="B14" s="22">
        <v>294</v>
      </c>
      <c r="C14" s="29" t="s">
        <v>17</v>
      </c>
    </row>
    <row r="15" spans="2:6" ht="18.75" thickBot="1" x14ac:dyDescent="0.3">
      <c r="B15" s="22">
        <v>8</v>
      </c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22"/>
      <c r="C32" s="29" t="s">
        <v>17</v>
      </c>
    </row>
    <row r="33" spans="2:3" ht="18.75" thickBot="1" x14ac:dyDescent="0.3">
      <c r="B33" s="22"/>
      <c r="C33" s="29" t="s">
        <v>17</v>
      </c>
    </row>
    <row r="34" spans="2:3" ht="18.75" thickBot="1" x14ac:dyDescent="0.3">
      <c r="B34" s="22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5:B48">
    <cfRule type="duplicateValues" dxfId="61" priority="946"/>
  </conditionalFormatting>
  <conditionalFormatting sqref="B35:B68">
    <cfRule type="duplicateValues" dxfId="60" priority="944"/>
  </conditionalFormatting>
  <conditionalFormatting sqref="B31:B34">
    <cfRule type="duplicateValues" dxfId="59" priority="154"/>
  </conditionalFormatting>
  <conditionalFormatting sqref="B31:B34">
    <cfRule type="duplicateValues" dxfId="58" priority="152"/>
    <cfRule type="duplicateValues" dxfId="57" priority="153"/>
  </conditionalFormatting>
  <conditionalFormatting sqref="B31:B34">
    <cfRule type="duplicateValues" dxfId="56" priority="151"/>
  </conditionalFormatting>
  <conditionalFormatting sqref="B31:B34">
    <cfRule type="duplicateValues" dxfId="55" priority="150"/>
  </conditionalFormatting>
  <conditionalFormatting sqref="B31:B34">
    <cfRule type="duplicateValues" dxfId="54" priority="148"/>
    <cfRule type="duplicateValues" dxfId="53" priority="149"/>
  </conditionalFormatting>
  <conditionalFormatting sqref="B31:B34">
    <cfRule type="duplicateValues" dxfId="52" priority="147"/>
  </conditionalFormatting>
  <conditionalFormatting sqref="B21:B30">
    <cfRule type="duplicateValues" dxfId="51" priority="60"/>
  </conditionalFormatting>
  <conditionalFormatting sqref="B21:B30">
    <cfRule type="duplicateValues" dxfId="50" priority="58"/>
    <cfRule type="duplicateValues" dxfId="49" priority="59"/>
  </conditionalFormatting>
  <conditionalFormatting sqref="B21:B30">
    <cfRule type="duplicateValues" dxfId="48" priority="64"/>
  </conditionalFormatting>
  <conditionalFormatting sqref="B21:B30">
    <cfRule type="duplicateValues" dxfId="47" priority="65"/>
    <cfRule type="duplicateValues" dxfId="46" priority="66"/>
  </conditionalFormatting>
  <conditionalFormatting sqref="B12:B14">
    <cfRule type="duplicateValues" dxfId="45" priority="48"/>
  </conditionalFormatting>
  <conditionalFormatting sqref="B12:B14">
    <cfRule type="duplicateValues" dxfId="44" priority="46"/>
    <cfRule type="duplicateValues" dxfId="43" priority="47"/>
  </conditionalFormatting>
  <conditionalFormatting sqref="B14:B20">
    <cfRule type="duplicateValues" dxfId="42" priority="45"/>
  </conditionalFormatting>
  <conditionalFormatting sqref="B14:B20">
    <cfRule type="duplicateValues" dxfId="41" priority="43"/>
    <cfRule type="duplicateValues" dxfId="40" priority="44"/>
  </conditionalFormatting>
  <conditionalFormatting sqref="B12:B20">
    <cfRule type="duplicateValues" dxfId="39" priority="42"/>
  </conditionalFormatting>
  <conditionalFormatting sqref="B12:B20">
    <cfRule type="duplicateValues" dxfId="38" priority="41"/>
  </conditionalFormatting>
  <conditionalFormatting sqref="B12:B20">
    <cfRule type="duplicateValues" dxfId="37" priority="38"/>
    <cfRule type="duplicateValues" dxfId="36" priority="39"/>
    <cfRule type="duplicateValues" dxfId="35" priority="40"/>
  </conditionalFormatting>
  <conditionalFormatting sqref="B12:B20">
    <cfRule type="duplicateValues" dxfId="34" priority="37"/>
  </conditionalFormatting>
  <conditionalFormatting sqref="B6">
    <cfRule type="duplicateValues" dxfId="33" priority="33"/>
  </conditionalFormatting>
  <conditionalFormatting sqref="B6">
    <cfRule type="duplicateValues" dxfId="32" priority="31"/>
    <cfRule type="duplicateValues" dxfId="31" priority="32"/>
  </conditionalFormatting>
  <conditionalFormatting sqref="B6:B7">
    <cfRule type="duplicateValues" dxfId="30" priority="30"/>
  </conditionalFormatting>
  <conditionalFormatting sqref="B6:B7">
    <cfRule type="duplicateValues" dxfId="29" priority="28"/>
    <cfRule type="duplicateValues" dxfId="28" priority="29"/>
  </conditionalFormatting>
  <conditionalFormatting sqref="B8:B11">
    <cfRule type="duplicateValues" dxfId="27" priority="27"/>
  </conditionalFormatting>
  <conditionalFormatting sqref="B8:B11">
    <cfRule type="duplicateValues" dxfId="26" priority="25"/>
    <cfRule type="duplicateValues" dxfId="25" priority="26"/>
  </conditionalFormatting>
  <conditionalFormatting sqref="B6:B7">
    <cfRule type="duplicateValues" dxfId="24" priority="24"/>
  </conditionalFormatting>
  <conditionalFormatting sqref="B6:B7">
    <cfRule type="duplicateValues" dxfId="23" priority="23"/>
  </conditionalFormatting>
  <conditionalFormatting sqref="B6:B7">
    <cfRule type="duplicateValues" dxfId="22" priority="21"/>
    <cfRule type="duplicateValues" dxfId="21" priority="22"/>
  </conditionalFormatting>
  <conditionalFormatting sqref="B6:B7">
    <cfRule type="duplicateValues" dxfId="20" priority="19"/>
    <cfRule type="duplicateValues" dxfId="19" priority="20"/>
  </conditionalFormatting>
  <conditionalFormatting sqref="B6:B7">
    <cfRule type="duplicateValues" dxfId="18" priority="18"/>
  </conditionalFormatting>
  <conditionalFormatting sqref="B6:B11">
    <cfRule type="duplicateValues" dxfId="17" priority="17"/>
  </conditionalFormatting>
  <conditionalFormatting sqref="B6:B11">
    <cfRule type="duplicateValues" dxfId="16" priority="14"/>
    <cfRule type="duplicateValues" dxfId="15" priority="15"/>
    <cfRule type="duplicateValues" dxfId="14" priority="16"/>
  </conditionalFormatting>
  <conditionalFormatting sqref="B6:B11">
    <cfRule type="duplicateValues" dxfId="13" priority="13"/>
  </conditionalFormatting>
  <conditionalFormatting sqref="B2:B4">
    <cfRule type="duplicateValues" dxfId="12" priority="12"/>
  </conditionalFormatting>
  <conditionalFormatting sqref="B2:B4">
    <cfRule type="duplicateValues" dxfId="11" priority="10"/>
    <cfRule type="duplicateValues" dxfId="10" priority="11"/>
  </conditionalFormatting>
  <conditionalFormatting sqref="B2:B4">
    <cfRule type="duplicateValues" dxfId="9" priority="9"/>
  </conditionalFormatting>
  <conditionalFormatting sqref="B5">
    <cfRule type="duplicateValues" dxfId="8" priority="8"/>
  </conditionalFormatting>
  <conditionalFormatting sqref="B5">
    <cfRule type="duplicateValues" dxfId="7" priority="6"/>
    <cfRule type="duplicateValues" dxfId="6" priority="7"/>
  </conditionalFormatting>
  <conditionalFormatting sqref="B5">
    <cfRule type="duplicateValues" dxfId="5" priority="5"/>
  </conditionalFormatting>
  <conditionalFormatting sqref="B2:B5">
    <cfRule type="duplicateValues" dxfId="4" priority="1"/>
    <cfRule type="duplicateValues" dxfId="3" priority="2"/>
    <cfRule type="duplicateValues" dxfId="2" priority="4"/>
  </conditionalFormatting>
  <conditionalFormatting sqref="B2:B5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2021-06-23T02:26:41Z</dcterms:modified>
</cp:coreProperties>
</file>