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2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Efectivo!$A$62:$E$62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A46" i="1"/>
  <c r="B92" i="1" l="1"/>
  <c r="B59" i="1"/>
  <c r="B69" i="1"/>
  <c r="C66" i="1"/>
  <c r="A66" i="1"/>
  <c r="C57" i="1"/>
  <c r="C58" i="1"/>
  <c r="A57" i="1"/>
  <c r="A58" i="1"/>
  <c r="B47" i="1"/>
  <c r="A39" i="1"/>
  <c r="A40" i="1"/>
  <c r="A41" i="1"/>
  <c r="A42" i="1"/>
  <c r="A43" i="1"/>
  <c r="A44" i="1"/>
  <c r="A45" i="1"/>
  <c r="C39" i="1"/>
  <c r="C40" i="1"/>
  <c r="C41" i="1"/>
  <c r="C42" i="1"/>
  <c r="C43" i="1"/>
  <c r="C44" i="1"/>
  <c r="C45" i="1"/>
  <c r="A37" i="1" l="1"/>
  <c r="A38" i="1"/>
  <c r="C37" i="1"/>
  <c r="C38" i="1"/>
  <c r="A64" i="1" l="1"/>
  <c r="C64" i="1"/>
  <c r="A80" i="1"/>
  <c r="A81" i="1"/>
  <c r="A82" i="1"/>
  <c r="A83" i="1"/>
  <c r="A84" i="1"/>
  <c r="A85" i="1"/>
  <c r="A86" i="1"/>
  <c r="A87" i="1"/>
  <c r="A88" i="1"/>
  <c r="A89" i="1"/>
  <c r="A90" i="1"/>
  <c r="A91" i="1"/>
  <c r="C80" i="1"/>
  <c r="C81" i="1"/>
  <c r="C82" i="1"/>
  <c r="C83" i="1"/>
  <c r="C84" i="1"/>
  <c r="C85" i="1"/>
  <c r="C86" i="1"/>
  <c r="C87" i="1"/>
  <c r="C88" i="1"/>
  <c r="C89" i="1"/>
  <c r="C90" i="1"/>
  <c r="C91" i="1"/>
  <c r="B15" i="1"/>
  <c r="B10" i="1"/>
  <c r="A33" i="1"/>
  <c r="A65" i="1"/>
  <c r="A34" i="1"/>
  <c r="C33" i="1"/>
  <c r="C65" i="1"/>
  <c r="C34" i="1"/>
  <c r="A35" i="1" l="1"/>
  <c r="C35" i="1"/>
  <c r="A36" i="1"/>
  <c r="C36" i="1"/>
  <c r="A9" i="1"/>
  <c r="C9" i="1"/>
  <c r="A67" i="1" l="1"/>
  <c r="C67" i="1"/>
  <c r="A68" i="1"/>
  <c r="C68" i="1"/>
  <c r="A55" i="1"/>
  <c r="C55" i="1"/>
  <c r="A56" i="1"/>
  <c r="C56" i="1"/>
  <c r="A28" i="1"/>
  <c r="C28" i="1"/>
  <c r="A29" i="1"/>
  <c r="C29" i="1"/>
  <c r="A30" i="1"/>
  <c r="C30" i="1"/>
  <c r="A31" i="1"/>
  <c r="C31" i="1"/>
  <c r="A32" i="1"/>
  <c r="C32" i="1"/>
  <c r="C27" i="1"/>
  <c r="A27" i="1"/>
  <c r="A53" i="1" l="1"/>
  <c r="C53" i="1"/>
  <c r="C79" i="1" l="1"/>
  <c r="A79" i="1"/>
  <c r="C26" i="1"/>
  <c r="C54" i="1"/>
  <c r="A54" i="1"/>
  <c r="A26" i="1"/>
  <c r="A63" i="1" l="1"/>
  <c r="C63" i="1"/>
  <c r="C25" i="1"/>
  <c r="A25" i="1"/>
  <c r="C77" i="1" l="1"/>
  <c r="A77" i="1"/>
  <c r="C24" i="1" l="1"/>
  <c r="A24" i="1"/>
  <c r="C78" i="1"/>
  <c r="A78" i="1"/>
  <c r="A52" i="1" l="1"/>
  <c r="C52" i="1"/>
  <c r="A23" i="1" l="1"/>
  <c r="C23" i="1"/>
  <c r="A51" i="1"/>
  <c r="C51" i="1"/>
  <c r="C76" i="1" l="1"/>
  <c r="A76" i="1"/>
  <c r="A22" i="1" l="1"/>
  <c r="C22" i="1"/>
  <c r="C14" i="1" l="1"/>
  <c r="A14" i="1"/>
  <c r="A21" i="1"/>
  <c r="C21" i="1"/>
  <c r="C20" i="1"/>
  <c r="A20" i="1"/>
  <c r="F2" i="3" l="1"/>
  <c r="A19" i="1" l="1"/>
  <c r="C19" i="1"/>
  <c r="A72" i="1" l="1"/>
</calcChain>
</file>

<file path=xl/sharedStrings.xml><?xml version="1.0" encoding="utf-8"?>
<sst xmlns="http://schemas.openxmlformats.org/spreadsheetml/2006/main" count="995" uniqueCount="28">
  <si>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</si>
  <si>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</si>
  <si>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</si>
  <si>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</si>
  <si>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</si>
  <si>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</si>
  <si>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</si>
  <si>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</si>
  <si>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</si>
  <si>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</si>
  <si>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</si>
  <si>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</si>
  <si>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</si>
  <si>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</si>
  <si>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</si>
  <si>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</si>
  <si>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</si>
  <si>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</si>
  <si>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</si>
  <si>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</si>
  <si>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</si>
  <si>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</si>
  <si>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</si>
  <si>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</si>
  <si>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</si>
  <si>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GAVETA DE RECHAZO LLENA</t>
  </si>
  <si>
    <t>3335927360 </t>
  </si>
  <si>
    <t>3335927371 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</si>
</sst>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>
        <row r="2">
          <cell r="A2" t="str">
            <v>Dirección Continuidad y Servicios TI</v>
          </cell>
        </row>
      </sheetData>
      <sheetData sheetId="1">
        <row r="2">
          <cell r="A2" t="str">
            <v>Dirección Continuidad y Servicios TI</v>
          </cell>
        </row>
      </sheetData>
      <sheetData sheetId="2">
        <row r="2">
          <cell r="A2" t="str">
            <v>Ticket</v>
          </cell>
        </row>
      </sheetData>
      <sheetData sheetId="3"/>
      <sheetData sheetId="4"/>
      <sheetData sheetId="5">
        <row r="2">
          <cell r="A2" t="str">
            <v>CANTIDAD DE DIAS CON CONDICION</v>
          </cell>
        </row>
      </sheetData>
      <sheetData sheetId="6">
        <row r="2">
          <cell r="A2">
            <v>1</v>
          </cell>
        </row>
      </sheetData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>
        <row r="2">
          <cell r="A2" t="str">
            <v>ATM Inicio Dia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zoomScale="85" zoomScaleNormal="85" workbookViewId="0">
      <selection activeCell="E95" sqref="E95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e">
        <f>VLOOKUP(B9,'[1]LISTADO ATM'!$A$2:$C$822,3,0)</f>
        <v>#N/A</v>
      </c>
      <c r="B9" s="37"/>
      <c r="C9" s="25" t="e">
        <f>VLOOKUP(B9,'[1]LISTADO ATM'!$A$2:$B$822,2,0)</f>
        <v>#N/A</v>
      </c>
      <c r="D9" s="16" t="s">
        <v>24</v>
      </c>
      <c r="E9" s="27"/>
    </row>
    <row r="10" spans="1:5" ht="18" x14ac:dyDescent="0.25">
      <c r="A10" s="3" t="s">
        <v>11</v>
      </c>
      <c r="B10" s="38">
        <f>COUNT(B9:B9)</f>
        <v>0</v>
      </c>
      <c r="C10" s="64"/>
      <c r="D10" s="65"/>
      <c r="E10" s="66"/>
    </row>
    <row r="11" spans="1:5" x14ac:dyDescent="0.25">
      <c r="B11" s="5"/>
      <c r="E11" s="5"/>
    </row>
    <row r="12" spans="1:5" ht="18" x14ac:dyDescent="0.25">
      <c r="A12" s="61" t="s">
        <v>16</v>
      </c>
      <c r="B12" s="62"/>
      <c r="C12" s="62"/>
      <c r="D12" s="62"/>
      <c r="E12" s="63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40"/>
      <c r="D15" s="41"/>
      <c r="E15" s="42"/>
    </row>
    <row r="16" spans="1:5" ht="15.75" thickBot="1" x14ac:dyDescent="0.3">
      <c r="B16" s="5"/>
      <c r="E16" s="5"/>
    </row>
    <row r="17" spans="1:5" ht="18.75" thickBot="1" x14ac:dyDescent="0.3">
      <c r="A17" s="43" t="s">
        <v>14</v>
      </c>
      <c r="B17" s="44"/>
      <c r="C17" s="44"/>
      <c r="D17" s="44"/>
      <c r="E17" s="4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394</v>
      </c>
      <c r="C19" s="25" t="str">
        <f>VLOOKUP(B19,'[1]LISTADO ATM'!$A$2:$B$822,2,0)</f>
        <v xml:space="preserve">ATM Multicentro La Sirena Luperón </v>
      </c>
      <c r="D19" s="15" t="s">
        <v>10</v>
      </c>
      <c r="E19" s="22">
        <v>3335923938</v>
      </c>
    </row>
    <row r="20" spans="1:5" ht="18" x14ac:dyDescent="0.25">
      <c r="A20" s="22" t="str">
        <f>VLOOKUP(B20,'[1]LISTADO ATM'!$A$2:$C$822,3,0)</f>
        <v>SUR</v>
      </c>
      <c r="B20" s="22">
        <v>252</v>
      </c>
      <c r="C20" s="25" t="str">
        <f>VLOOKUP(B20,'[1]LISTADO ATM'!$A$2:$B$822,2,0)</f>
        <v xml:space="preserve">ATM Banco Agrícola (Barahona) </v>
      </c>
      <c r="D20" s="15" t="s">
        <v>10</v>
      </c>
      <c r="E20" s="27">
        <v>3335925844</v>
      </c>
    </row>
    <row r="21" spans="1:5" ht="18" x14ac:dyDescent="0.25">
      <c r="A21" s="22" t="str">
        <f>VLOOKUP(B21,'[1]LISTADO ATM'!$A$2:$C$822,3,0)</f>
        <v>SUR</v>
      </c>
      <c r="B21" s="22">
        <v>249</v>
      </c>
      <c r="C21" s="25" t="str">
        <f>VLOOKUP(B21,'[1]LISTADO ATM'!$A$2:$B$822,2,0)</f>
        <v xml:space="preserve">ATM Banco Agrícola Neiba </v>
      </c>
      <c r="D21" s="15" t="s">
        <v>10</v>
      </c>
      <c r="E21" s="27">
        <v>3335924678</v>
      </c>
    </row>
    <row r="22" spans="1:5" ht="18.75" customHeight="1" x14ac:dyDescent="0.25">
      <c r="A22" s="22" t="str">
        <f>VLOOKUP(B22,'[1]LISTADO ATM'!$A$2:$C$822,3,0)</f>
        <v>DISTRITO NACIONAL</v>
      </c>
      <c r="B22" s="22">
        <v>791</v>
      </c>
      <c r="C22" s="25" t="str">
        <f>VLOOKUP(B22,'[1]LISTADO ATM'!$A$2:$B$822,2,0)</f>
        <v xml:space="preserve">ATM Oficina Sans Soucí </v>
      </c>
      <c r="D22" s="15" t="s">
        <v>10</v>
      </c>
      <c r="E22" s="27">
        <v>3335925743</v>
      </c>
    </row>
    <row r="23" spans="1:5" ht="18.75" customHeight="1" x14ac:dyDescent="0.25">
      <c r="A23" s="22" t="str">
        <f>VLOOKUP(B23,'[1]LISTADO ATM'!$A$2:$C$822,3,0)</f>
        <v>DISTRITO NACIONAL</v>
      </c>
      <c r="B23" s="22">
        <v>527</v>
      </c>
      <c r="C23" s="25" t="str">
        <f>VLOOKUP(B23,'[1]LISTADO ATM'!$A$2:$B$822,2,0)</f>
        <v>ATM Oficina Zona Oriental II</v>
      </c>
      <c r="D23" s="15" t="s">
        <v>10</v>
      </c>
      <c r="E23" s="27">
        <v>3335925590</v>
      </c>
    </row>
    <row r="24" spans="1:5" ht="18.75" customHeight="1" x14ac:dyDescent="0.25">
      <c r="A24" s="22" t="str">
        <f>VLOOKUP(B24,'[1]LISTADO ATM'!$A$2:$C$822,3,0)</f>
        <v>ESTE</v>
      </c>
      <c r="B24" s="22">
        <v>429</v>
      </c>
      <c r="C24" s="25" t="str">
        <f>VLOOKUP(B24,'[1]LISTADO ATM'!$A$2:$B$822,2,0)</f>
        <v xml:space="preserve">ATM Oficina Jumbo La Romana </v>
      </c>
      <c r="D24" s="15" t="s">
        <v>10</v>
      </c>
      <c r="E24" s="27">
        <v>3335925827</v>
      </c>
    </row>
    <row r="25" spans="1:5" ht="18.75" customHeight="1" x14ac:dyDescent="0.25">
      <c r="A25" s="22" t="str">
        <f>VLOOKUP(B25,'[1]LISTADO ATM'!$A$2:$C$822,3,0)</f>
        <v>DISTRITO NACIONAL</v>
      </c>
      <c r="B25" s="22">
        <v>281</v>
      </c>
      <c r="C25" s="25" t="str">
        <f>VLOOKUP(B25,'[1]LISTADO ATM'!$A$2:$B$822,2,0)</f>
        <v xml:space="preserve">ATM S/M Pola Independencia </v>
      </c>
      <c r="D25" s="15" t="s">
        <v>10</v>
      </c>
      <c r="E25" s="25">
        <v>3335925890</v>
      </c>
    </row>
    <row r="26" spans="1:5" ht="18.75" customHeight="1" x14ac:dyDescent="0.25">
      <c r="A26" s="22" t="str">
        <f>VLOOKUP(B26,'[1]LISTADO ATM'!$A$2:$C$822,3,0)</f>
        <v>DISTRITO NACIONAL</v>
      </c>
      <c r="B26" s="22">
        <v>60</v>
      </c>
      <c r="C26" s="25" t="str">
        <f>VLOOKUP(B26,'[1]LISTADO ATM'!$A$2:$B$822,2,0)</f>
        <v xml:space="preserve">ATM Autobanco 27 de Febrero </v>
      </c>
      <c r="D26" s="15" t="s">
        <v>10</v>
      </c>
      <c r="E26" s="27">
        <v>3335925983</v>
      </c>
    </row>
    <row r="27" spans="1:5" ht="18.75" customHeight="1" x14ac:dyDescent="0.25">
      <c r="A27" s="22" t="str">
        <f>VLOOKUP(B27,'[1]LISTADO ATM'!$A$2:$C$822,3,0)</f>
        <v>DISTRITO NACIONAL</v>
      </c>
      <c r="B27" s="22">
        <v>697</v>
      </c>
      <c r="C27" s="25" t="str">
        <f>VLOOKUP(B27,'[1]LISTADO ATM'!$A$2:$B$822,2,0)</f>
        <v>ATM Hipermercado Olé Ciudad Juan Bosch</v>
      </c>
      <c r="D27" s="15" t="s">
        <v>10</v>
      </c>
      <c r="E27" s="27">
        <v>3335926744</v>
      </c>
    </row>
    <row r="28" spans="1:5" ht="18.75" customHeight="1" x14ac:dyDescent="0.25">
      <c r="A28" s="22" t="str">
        <f>VLOOKUP(B28,'[1]LISTADO ATM'!$A$2:$C$822,3,0)</f>
        <v>DISTRITO NACIONAL</v>
      </c>
      <c r="B28" s="22">
        <v>23</v>
      </c>
      <c r="C28" s="25" t="str">
        <f>VLOOKUP(B28,'[1]LISTADO ATM'!$A$2:$B$822,2,0)</f>
        <v xml:space="preserve">ATM Oficina México </v>
      </c>
      <c r="D28" s="15" t="s">
        <v>10</v>
      </c>
      <c r="E28" s="27">
        <v>3335926992</v>
      </c>
    </row>
    <row r="29" spans="1:5" ht="18.75" customHeight="1" x14ac:dyDescent="0.25">
      <c r="A29" s="22" t="str">
        <f>VLOOKUP(B29,'[1]LISTADO ATM'!$A$2:$C$822,3,0)</f>
        <v>DISTRITO NACIONAL</v>
      </c>
      <c r="B29" s="22">
        <v>516</v>
      </c>
      <c r="C29" s="25" t="str">
        <f>VLOOKUP(B29,'[1]LISTADO ATM'!$A$2:$B$822,2,0)</f>
        <v xml:space="preserve">ATM Oficina Gascue </v>
      </c>
      <c r="D29" s="15" t="s">
        <v>10</v>
      </c>
      <c r="E29" s="27">
        <v>3335927176</v>
      </c>
    </row>
    <row r="30" spans="1:5" ht="18.75" customHeight="1" x14ac:dyDescent="0.25">
      <c r="A30" s="22" t="str">
        <f>VLOOKUP(B30,'[1]LISTADO ATM'!$A$2:$C$822,3,0)</f>
        <v>DISTRITO NACIONAL</v>
      </c>
      <c r="B30" s="22">
        <v>514</v>
      </c>
      <c r="C30" s="25" t="str">
        <f>VLOOKUP(B30,'[1]LISTADO ATM'!$A$2:$B$822,2,0)</f>
        <v>ATM Autoservicio Charles de Gaulle</v>
      </c>
      <c r="D30" s="15" t="s">
        <v>10</v>
      </c>
      <c r="E30" s="27">
        <v>3335927310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234</v>
      </c>
      <c r="C31" s="25" t="str">
        <f>VLOOKUP(B31,'[1]LISTADO ATM'!$A$2:$B$822,2,0)</f>
        <v xml:space="preserve">ATM Oficina Boca Chica I </v>
      </c>
      <c r="D31" s="15" t="s">
        <v>10</v>
      </c>
      <c r="E31" s="27">
        <v>3335927348</v>
      </c>
    </row>
    <row r="32" spans="1:5" ht="18.75" customHeight="1" x14ac:dyDescent="0.25">
      <c r="A32" s="22" t="str">
        <f>VLOOKUP(B32,'[1]LISTADO ATM'!$A$2:$C$822,3,0)</f>
        <v>NORTE</v>
      </c>
      <c r="B32" s="22">
        <v>728</v>
      </c>
      <c r="C32" s="25" t="str">
        <f>VLOOKUP(B32,'[1]LISTADO ATM'!$A$2:$B$822,2,0)</f>
        <v xml:space="preserve">ATM UNP La Vega Oficina Regional Norcentral </v>
      </c>
      <c r="D32" s="15" t="s">
        <v>10</v>
      </c>
      <c r="E32" s="27">
        <v>3335927503</v>
      </c>
    </row>
    <row r="33" spans="1:5" ht="18.75" customHeight="1" x14ac:dyDescent="0.25">
      <c r="A33" s="22" t="str">
        <f>VLOOKUP(B33,'[1]LISTADO ATM'!$A$2:$C$822,3,0)</f>
        <v>DISTRITO NACIONAL</v>
      </c>
      <c r="B33" s="22">
        <v>889</v>
      </c>
      <c r="C33" s="25" t="str">
        <f>VLOOKUP(B33,'[1]LISTADO ATM'!$A$2:$B$822,2,0)</f>
        <v>ATM Oficina Plaza Lama Máximo Gómez II</v>
      </c>
      <c r="D33" s="15" t="s">
        <v>10</v>
      </c>
      <c r="E33" s="27">
        <v>3335927559</v>
      </c>
    </row>
    <row r="34" spans="1:5" ht="18.75" customHeight="1" x14ac:dyDescent="0.25">
      <c r="A34" s="22" t="str">
        <f>VLOOKUP(B34,'[1]LISTADO ATM'!$A$2:$C$822,3,0)</f>
        <v>NORTE</v>
      </c>
      <c r="B34" s="22">
        <v>950</v>
      </c>
      <c r="C34" s="25" t="str">
        <f>VLOOKUP(B34,'[1]LISTADO ATM'!$A$2:$B$822,2,0)</f>
        <v xml:space="preserve">ATM Oficina Monterrico </v>
      </c>
      <c r="D34" s="15" t="s">
        <v>10</v>
      </c>
      <c r="E34" s="27">
        <v>3335927683</v>
      </c>
    </row>
    <row r="35" spans="1:5" ht="18.75" customHeight="1" x14ac:dyDescent="0.25">
      <c r="A35" s="22" t="str">
        <f>VLOOKUP(B35,'[1]LISTADO ATM'!$A$2:$C$822,3,0)</f>
        <v>NORTE</v>
      </c>
      <c r="B35" s="22">
        <v>903</v>
      </c>
      <c r="C35" s="25" t="str">
        <f>VLOOKUP(B35,'[1]LISTADO ATM'!$A$2:$B$822,2,0)</f>
        <v xml:space="preserve">ATM Oficina La Vega Real I </v>
      </c>
      <c r="D35" s="15" t="s">
        <v>10</v>
      </c>
      <c r="E35" s="27">
        <v>3335927689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713</v>
      </c>
      <c r="C36" s="25" t="str">
        <f>VLOOKUP(B36,'[1]LISTADO ATM'!$A$2:$B$822,2,0)</f>
        <v xml:space="preserve">ATM Oficina Las Américas </v>
      </c>
      <c r="D36" s="15" t="s">
        <v>10</v>
      </c>
      <c r="E36" s="27">
        <v>3335927690</v>
      </c>
    </row>
    <row r="37" spans="1:5" ht="18.75" customHeight="1" x14ac:dyDescent="0.25">
      <c r="A37" s="22" t="str">
        <f>VLOOKUP(B37,'[1]LISTADO ATM'!$A$2:$C$822,3,0)</f>
        <v>DISTRITO NACIONAL</v>
      </c>
      <c r="B37" s="22">
        <v>410</v>
      </c>
      <c r="C37" s="25" t="str">
        <f>VLOOKUP(B37,'[1]LISTADO ATM'!$A$2:$B$822,2,0)</f>
        <v xml:space="preserve">ATM Oficina Las Palmas de Herrera II </v>
      </c>
      <c r="D37" s="15" t="s">
        <v>10</v>
      </c>
      <c r="E37" s="27">
        <v>3335927691</v>
      </c>
    </row>
    <row r="38" spans="1:5" ht="18.75" customHeight="1" x14ac:dyDescent="0.25">
      <c r="A38" s="22" t="str">
        <f>VLOOKUP(B38,'[1]LISTADO ATM'!$A$2:$C$822,3,0)</f>
        <v>NORTE</v>
      </c>
      <c r="B38" s="22">
        <v>991</v>
      </c>
      <c r="C38" s="25" t="str">
        <f>VLOOKUP(B38,'[1]LISTADO ATM'!$A$2:$B$822,2,0)</f>
        <v xml:space="preserve">ATM UNP Las Matas de Santa Cruz </v>
      </c>
      <c r="D38" s="15" t="s">
        <v>10</v>
      </c>
      <c r="E38" s="27">
        <v>3335927692</v>
      </c>
    </row>
    <row r="39" spans="1:5" ht="18.75" customHeight="1" x14ac:dyDescent="0.25">
      <c r="A39" s="22" t="str">
        <f>VLOOKUP(B39,'[1]LISTADO ATM'!$A$2:$C$822,3,0)</f>
        <v>SUR</v>
      </c>
      <c r="B39" s="22">
        <v>783</v>
      </c>
      <c r="C39" s="25" t="str">
        <f>VLOOKUP(B39,'[1]LISTADO ATM'!$A$2:$B$822,2,0)</f>
        <v xml:space="preserve">ATM Autobanco Alfa y Omega (Barahona) </v>
      </c>
      <c r="D39" s="15" t="s">
        <v>10</v>
      </c>
      <c r="E39" s="27">
        <v>3335927687</v>
      </c>
    </row>
    <row r="40" spans="1:5" ht="18.75" customHeight="1" x14ac:dyDescent="0.25">
      <c r="A40" s="22" t="str">
        <f>VLOOKUP(B40,'[1]LISTADO ATM'!$A$2:$C$822,3,0)</f>
        <v>DISTRITO NACIONAL</v>
      </c>
      <c r="B40" s="22">
        <v>929</v>
      </c>
      <c r="C40" s="25" t="str">
        <f>VLOOKUP(B40,'[1]LISTADO ATM'!$A$2:$B$822,2,0)</f>
        <v>ATM Autoservicio Nacional El Conde</v>
      </c>
      <c r="D40" s="15" t="s">
        <v>10</v>
      </c>
      <c r="E40" s="27">
        <v>3335927682</v>
      </c>
    </row>
    <row r="41" spans="1:5" ht="18.75" customHeight="1" x14ac:dyDescent="0.25">
      <c r="A41" s="22" t="str">
        <f>VLOOKUP(B41,'[1]LISTADO ATM'!$A$2:$C$822,3,0)</f>
        <v>DISTRITO NACIONAL</v>
      </c>
      <c r="B41" s="22">
        <v>231</v>
      </c>
      <c r="C41" s="25" t="str">
        <f>VLOOKUP(B41,'[1]LISTADO ATM'!$A$2:$B$822,2,0)</f>
        <v xml:space="preserve">ATM Oficina Zona Oriental </v>
      </c>
      <c r="D41" s="15" t="s">
        <v>10</v>
      </c>
      <c r="E41" s="27">
        <v>3335927620</v>
      </c>
    </row>
    <row r="42" spans="1:5" ht="18.75" customHeight="1" x14ac:dyDescent="0.25">
      <c r="A42" s="22" t="str">
        <f>VLOOKUP(B42,'[1]LISTADO ATM'!$A$2:$C$822,3,0)</f>
        <v>DISTRITO NACIONAL</v>
      </c>
      <c r="B42" s="22">
        <v>813</v>
      </c>
      <c r="C42" s="25" t="str">
        <f>VLOOKUP(B42,'[1]LISTADO ATM'!$A$2:$B$822,2,0)</f>
        <v>ATM Oficina Occidental Mall</v>
      </c>
      <c r="D42" s="15" t="s">
        <v>10</v>
      </c>
      <c r="E42" s="27">
        <v>3335927704</v>
      </c>
    </row>
    <row r="43" spans="1:5" ht="18.75" customHeight="1" x14ac:dyDescent="0.25">
      <c r="A43" s="22" t="str">
        <f>VLOOKUP(B43,'[1]LISTADO ATM'!$A$2:$C$822,3,0)</f>
        <v>DISTRITO NACIONAL</v>
      </c>
      <c r="B43" s="22">
        <v>586</v>
      </c>
      <c r="C43" s="25" t="str">
        <f>VLOOKUP(B43,'[1]LISTADO ATM'!$A$2:$B$822,2,0)</f>
        <v xml:space="preserve">ATM Palacio de Justicia D.N. </v>
      </c>
      <c r="D43" s="15" t="s">
        <v>10</v>
      </c>
      <c r="E43" s="27">
        <v>3335927487</v>
      </c>
    </row>
    <row r="44" spans="1:5" ht="18.75" customHeight="1" x14ac:dyDescent="0.25">
      <c r="A44" s="22" t="str">
        <f>VLOOKUP(B44,'[1]LISTADO ATM'!$A$2:$C$822,3,0)</f>
        <v>ESTE</v>
      </c>
      <c r="B44" s="22">
        <v>630</v>
      </c>
      <c r="C44" s="25" t="str">
        <f>VLOOKUP(B44,'[1]LISTADO ATM'!$A$2:$B$822,2,0)</f>
        <v xml:space="preserve">ATM Oficina Plaza Zaglul (SPM) </v>
      </c>
      <c r="D44" s="15" t="s">
        <v>10</v>
      </c>
      <c r="E44" s="27">
        <v>3335927489</v>
      </c>
    </row>
    <row r="45" spans="1:5" ht="18.75" customHeight="1" x14ac:dyDescent="0.25">
      <c r="A45" s="22" t="str">
        <f>VLOOKUP(B45,'[1]LISTADO ATM'!$A$2:$C$822,3,0)</f>
        <v>ESTE</v>
      </c>
      <c r="B45" s="22">
        <v>963</v>
      </c>
      <c r="C45" s="25" t="str">
        <f>VLOOKUP(B45,'[1]LISTADO ATM'!$A$2:$B$822,2,0)</f>
        <v xml:space="preserve">ATM Multiplaza La Romana </v>
      </c>
      <c r="D45" s="15" t="s">
        <v>10</v>
      </c>
      <c r="E45" s="27">
        <v>3335925949</v>
      </c>
    </row>
    <row r="46" spans="1:5" ht="18.75" customHeight="1" x14ac:dyDescent="0.25">
      <c r="A46" s="22" t="str">
        <f>VLOOKUP(B46,'[1]LISTADO ATM'!$A$2:$C$822,3,0)</f>
        <v>NORTE</v>
      </c>
      <c r="B46" s="22">
        <v>877</v>
      </c>
      <c r="C46" s="25" t="str">
        <f>VLOOKUP(B46,'[1]LISTADO ATM'!$A$2:$B$822,2,0)</f>
        <v xml:space="preserve">ATM Estación Los Samanes (Ranchito, La Vega) </v>
      </c>
      <c r="D46" s="15" t="s">
        <v>10</v>
      </c>
      <c r="E46" s="27">
        <v>3335927684</v>
      </c>
    </row>
    <row r="47" spans="1:5" ht="18.75" thickBot="1" x14ac:dyDescent="0.3">
      <c r="A47" s="26"/>
      <c r="B47" s="36">
        <f>COUNT(B19:B46)</f>
        <v>28</v>
      </c>
      <c r="C47" s="14"/>
      <c r="D47" s="14"/>
      <c r="E47" s="14"/>
    </row>
    <row r="48" spans="1:5" ht="15.75" thickBot="1" x14ac:dyDescent="0.3">
      <c r="B48" s="5"/>
      <c r="E48" s="5"/>
    </row>
    <row r="49" spans="1:5" ht="18.75" customHeight="1" thickBot="1" x14ac:dyDescent="0.3">
      <c r="A49" s="43" t="s">
        <v>20</v>
      </c>
      <c r="B49" s="44"/>
      <c r="C49" s="44"/>
      <c r="D49" s="44"/>
      <c r="E49" s="45"/>
    </row>
    <row r="50" spans="1:5" ht="18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</row>
    <row r="51" spans="1:5" ht="18" x14ac:dyDescent="0.25">
      <c r="A51" s="33" t="str">
        <f>VLOOKUP(B51,'[1]LISTADO ATM'!$A$2:$C$822,3,0)</f>
        <v>ESTE</v>
      </c>
      <c r="B51" s="37">
        <v>289</v>
      </c>
      <c r="C51" s="25" t="str">
        <f>VLOOKUP(B51,'[1]LISTADO ATM'!$A$2:$B$822,2,0)</f>
        <v>ATM Oficina Bávaro II</v>
      </c>
      <c r="D51" s="22" t="s">
        <v>18</v>
      </c>
      <c r="E51" s="27">
        <v>3335925509</v>
      </c>
    </row>
    <row r="52" spans="1:5" ht="18" x14ac:dyDescent="0.25">
      <c r="A52" s="33" t="str">
        <f>VLOOKUP(B52,'[1]LISTADO ATM'!$A$2:$C$822,3,0)</f>
        <v>DISTRITO NACIONAL</v>
      </c>
      <c r="B52" s="37">
        <v>377</v>
      </c>
      <c r="C52" s="25" t="str">
        <f>VLOOKUP(B52,'[1]LISTADO ATM'!$A$2:$B$822,2,0)</f>
        <v>ATM Estación del Metro Eduardo Brito</v>
      </c>
      <c r="D52" s="22" t="s">
        <v>18</v>
      </c>
      <c r="E52" s="27">
        <v>3335925845</v>
      </c>
    </row>
    <row r="53" spans="1:5" ht="18" x14ac:dyDescent="0.25">
      <c r="A53" s="33" t="str">
        <f>VLOOKUP(B53,'[1]LISTADO ATM'!$A$2:$C$822,3,0)</f>
        <v>DISTRITO NACIONAL</v>
      </c>
      <c r="B53" s="37">
        <v>577</v>
      </c>
      <c r="C53" s="25" t="str">
        <f>VLOOKUP(B53,'[1]LISTADO ATM'!$A$2:$B$822,2,0)</f>
        <v xml:space="preserve">ATM Olé Ave. Duarte </v>
      </c>
      <c r="D53" s="22" t="s">
        <v>18</v>
      </c>
      <c r="E53" s="27">
        <v>3335926028</v>
      </c>
    </row>
    <row r="54" spans="1:5" ht="18" x14ac:dyDescent="0.25">
      <c r="A54" s="33" t="str">
        <f>VLOOKUP(B54,'[1]LISTADO ATM'!$A$2:$C$822,3,0)</f>
        <v>DISTRITO NACIONAL</v>
      </c>
      <c r="B54" s="37">
        <v>955</v>
      </c>
      <c r="C54" s="25" t="str">
        <f>VLOOKUP(B54,'[1]LISTADO ATM'!$A$2:$B$822,2,0)</f>
        <v xml:space="preserve">ATM Oficina Americana Independencia II </v>
      </c>
      <c r="D54" s="22" t="s">
        <v>18</v>
      </c>
      <c r="E54" s="27">
        <v>3335926030</v>
      </c>
    </row>
    <row r="55" spans="1:5" ht="18" x14ac:dyDescent="0.25">
      <c r="A55" s="33" t="str">
        <f>VLOOKUP(B55,'[1]LISTADO ATM'!$A$2:$C$822,3,0)</f>
        <v>SUR</v>
      </c>
      <c r="B55" s="37">
        <v>730</v>
      </c>
      <c r="C55" s="25" t="str">
        <f>VLOOKUP(B55,'[1]LISTADO ATM'!$A$2:$B$822,2,0)</f>
        <v xml:space="preserve">ATM Palacio de Justicia Barahona </v>
      </c>
      <c r="D55" s="22" t="s">
        <v>18</v>
      </c>
      <c r="E55" s="27">
        <v>3335927322</v>
      </c>
    </row>
    <row r="56" spans="1:5" ht="18" x14ac:dyDescent="0.25">
      <c r="A56" s="33" t="str">
        <f>VLOOKUP(B56,'[1]LISTADO ATM'!$A$2:$C$822,3,0)</f>
        <v>DISTRITO NACIONAL</v>
      </c>
      <c r="B56" s="37">
        <v>227</v>
      </c>
      <c r="C56" s="25" t="str">
        <f>VLOOKUP(B56,'[1]LISTADO ATM'!$A$2:$B$822,2,0)</f>
        <v xml:space="preserve">ATM S/M Bravo Av. Enriquillo </v>
      </c>
      <c r="D56" s="22" t="s">
        <v>18</v>
      </c>
      <c r="E56" s="27">
        <v>3335927685</v>
      </c>
    </row>
    <row r="57" spans="1:5" ht="18" x14ac:dyDescent="0.25">
      <c r="A57" s="33" t="str">
        <f>VLOOKUP(B57,'[1]LISTADO ATM'!$A$2:$C$822,3,0)</f>
        <v>ESTE</v>
      </c>
      <c r="B57" s="37">
        <v>386</v>
      </c>
      <c r="C57" s="25" t="str">
        <f>VLOOKUP(B57,'[1]LISTADO ATM'!$A$2:$B$822,2,0)</f>
        <v xml:space="preserve">ATM Plaza Verón II </v>
      </c>
      <c r="D57" s="22" t="s">
        <v>18</v>
      </c>
      <c r="E57" s="27">
        <v>3335927334</v>
      </c>
    </row>
    <row r="58" spans="1:5" ht="18" x14ac:dyDescent="0.25">
      <c r="A58" s="33" t="str">
        <f>VLOOKUP(B58,'[1]LISTADO ATM'!$A$2:$C$822,3,0)</f>
        <v>SUR</v>
      </c>
      <c r="B58" s="37">
        <v>995</v>
      </c>
      <c r="C58" s="25" t="str">
        <f>VLOOKUP(B58,'[1]LISTADO ATM'!$A$2:$B$822,2,0)</f>
        <v xml:space="preserve">ATM Oficina San Cristobal III (Lobby) </v>
      </c>
      <c r="D58" s="22" t="s">
        <v>18</v>
      </c>
      <c r="E58" s="27">
        <v>3335927562</v>
      </c>
    </row>
    <row r="59" spans="1:5" ht="18" x14ac:dyDescent="0.25">
      <c r="A59" s="26" t="s">
        <v>11</v>
      </c>
      <c r="B59" s="38">
        <f>COUNT(B51:B58)</f>
        <v>8</v>
      </c>
      <c r="C59" s="14"/>
      <c r="D59" s="14"/>
      <c r="E59" s="14"/>
    </row>
    <row r="60" spans="1:5" ht="15.75" thickBot="1" x14ac:dyDescent="0.3">
      <c r="B60" s="5"/>
      <c r="E60" s="5"/>
    </row>
    <row r="61" spans="1:5" ht="18" customHeight="1" x14ac:dyDescent="0.25">
      <c r="A61" s="52" t="s">
        <v>13</v>
      </c>
      <c r="B61" s="53"/>
      <c r="C61" s="53"/>
      <c r="D61" s="53"/>
      <c r="E61" s="54"/>
    </row>
    <row r="62" spans="1:5" ht="18" x14ac:dyDescent="0.25">
      <c r="A62" s="2" t="s">
        <v>5</v>
      </c>
      <c r="B62" s="2" t="s">
        <v>6</v>
      </c>
      <c r="C62" s="4" t="s">
        <v>7</v>
      </c>
      <c r="D62" s="18" t="s">
        <v>8</v>
      </c>
      <c r="E62" s="18" t="s">
        <v>9</v>
      </c>
    </row>
    <row r="63" spans="1:5" ht="18" x14ac:dyDescent="0.25">
      <c r="A63" s="19" t="str">
        <f>VLOOKUP(B63,'[1]LISTADO ATM'!$A$2:$C$822,3,0)</f>
        <v>NORTE</v>
      </c>
      <c r="B63" s="22">
        <v>291</v>
      </c>
      <c r="C63" s="25" t="str">
        <f>VLOOKUP(B63,'[1]LISTADO ATM'!$A$2:$B$822,2,0)</f>
        <v xml:space="preserve">ATM S/M Jumbo Las Colinas </v>
      </c>
      <c r="D63" s="39" t="s">
        <v>22</v>
      </c>
      <c r="E63" s="22">
        <v>3335925489</v>
      </c>
    </row>
    <row r="64" spans="1:5" ht="18" x14ac:dyDescent="0.25">
      <c r="A64" s="19" t="str">
        <f>VLOOKUP(B64,'[1]LISTADO ATM'!$A$2:$C$822,3,0)</f>
        <v>NORTE</v>
      </c>
      <c r="B64" s="22">
        <v>431</v>
      </c>
      <c r="C64" s="25" t="str">
        <f>VLOOKUP(B64,'[1]LISTADO ATM'!$A$2:$B$822,2,0)</f>
        <v xml:space="preserve">ATM Autoservicio Sol (Santiago) </v>
      </c>
      <c r="D64" s="39" t="s">
        <v>22</v>
      </c>
      <c r="E64" s="22">
        <v>3335927584</v>
      </c>
    </row>
    <row r="65" spans="1:5" ht="18" x14ac:dyDescent="0.25">
      <c r="A65" s="19" t="str">
        <f>VLOOKUP(B65,'[1]LISTADO ATM'!$A$2:$C$822,3,0)</f>
        <v>SUR</v>
      </c>
      <c r="B65" s="22">
        <v>101</v>
      </c>
      <c r="C65" s="25" t="str">
        <f>VLOOKUP(B65,'[1]LISTADO ATM'!$A$2:$B$822,2,0)</f>
        <v xml:space="preserve">ATM Oficina San Juan de la Maguana I </v>
      </c>
      <c r="D65" s="39" t="s">
        <v>22</v>
      </c>
      <c r="E65" s="22">
        <v>3335927705</v>
      </c>
    </row>
    <row r="66" spans="1:5" ht="18" x14ac:dyDescent="0.25">
      <c r="A66" s="19" t="str">
        <f>VLOOKUP(B66,'[1]LISTADO ATM'!$A$2:$C$822,3,0)</f>
        <v>DISTRITO NACIONAL</v>
      </c>
      <c r="B66" s="22">
        <v>793</v>
      </c>
      <c r="C66" s="25" t="str">
        <f>VLOOKUP(B66,'[1]LISTADO ATM'!$A$2:$B$822,2,0)</f>
        <v xml:space="preserve">ATM Centro de Caja Agora Mall </v>
      </c>
      <c r="D66" s="39" t="s">
        <v>22</v>
      </c>
      <c r="E66" s="22">
        <v>3335927519</v>
      </c>
    </row>
    <row r="67" spans="1:5" ht="18.75" customHeight="1" x14ac:dyDescent="0.25">
      <c r="A67" s="22" t="str">
        <f>VLOOKUP(B67,'[1]LISTADO ATM'!$A$2:$C$822,3,0)</f>
        <v>DISTRITO NACIONAL</v>
      </c>
      <c r="B67" s="22">
        <v>39</v>
      </c>
      <c r="C67" s="25" t="str">
        <f>VLOOKUP(B67,'[1]LISTADO ATM'!$A$2:$B$822,2,0)</f>
        <v xml:space="preserve">ATM Oficina Ovando </v>
      </c>
      <c r="D67" s="39" t="s">
        <v>25</v>
      </c>
      <c r="E67" s="22" t="s">
        <v>26</v>
      </c>
    </row>
    <row r="68" spans="1:5" ht="18.75" customHeight="1" x14ac:dyDescent="0.25">
      <c r="A68" s="22" t="str">
        <f>VLOOKUP(B68,'[1]LISTADO ATM'!$A$2:$C$822,3,0)</f>
        <v>DISTRITO NACIONAL</v>
      </c>
      <c r="B68" s="22">
        <v>957</v>
      </c>
      <c r="C68" s="25" t="str">
        <f>VLOOKUP(B68,'[1]LISTADO ATM'!$A$2:$B$822,2,0)</f>
        <v xml:space="preserve">ATM Oficina Venezuela </v>
      </c>
      <c r="D68" s="39" t="s">
        <v>25</v>
      </c>
      <c r="E68" s="22" t="s">
        <v>27</v>
      </c>
    </row>
    <row r="69" spans="1:5" ht="18" x14ac:dyDescent="0.25">
      <c r="A69" s="26" t="s">
        <v>11</v>
      </c>
      <c r="B69" s="38">
        <f>COUNT(B63:B68)</f>
        <v>6</v>
      </c>
      <c r="C69" s="14"/>
      <c r="D69" s="17"/>
      <c r="E69" s="17"/>
    </row>
    <row r="70" spans="1:5" ht="15.75" thickBot="1" x14ac:dyDescent="0.3">
      <c r="B70" s="5"/>
      <c r="E70" s="5"/>
    </row>
    <row r="71" spans="1:5" ht="18.75" customHeight="1" thickBot="1" x14ac:dyDescent="0.3">
      <c r="A71" s="50" t="s">
        <v>12</v>
      </c>
      <c r="B71" s="51"/>
      <c r="C71" t="s">
        <v>17</v>
      </c>
      <c r="D71" s="5"/>
      <c r="E71" s="5"/>
    </row>
    <row r="72" spans="1:5" ht="18.75" thickBot="1" x14ac:dyDescent="0.3">
      <c r="A72" s="34">
        <f>+B47+B59+B69</f>
        <v>42</v>
      </c>
      <c r="B72" s="35"/>
    </row>
    <row r="73" spans="1:5" ht="15.75" thickBot="1" x14ac:dyDescent="0.3">
      <c r="B73" s="5"/>
      <c r="E73" s="5"/>
    </row>
    <row r="74" spans="1:5" ht="18.75" customHeight="1" thickBot="1" x14ac:dyDescent="0.3">
      <c r="A74" s="43" t="s">
        <v>15</v>
      </c>
      <c r="B74" s="44"/>
      <c r="C74" s="44"/>
      <c r="D74" s="44"/>
      <c r="E74" s="45"/>
    </row>
    <row r="75" spans="1:5" ht="18" x14ac:dyDescent="0.25">
      <c r="A75" s="6" t="s">
        <v>5</v>
      </c>
      <c r="B75" s="6" t="s">
        <v>6</v>
      </c>
      <c r="C75" s="4" t="s">
        <v>7</v>
      </c>
      <c r="D75" s="48" t="s">
        <v>8</v>
      </c>
      <c r="E75" s="49"/>
    </row>
    <row r="76" spans="1:5" ht="18" x14ac:dyDescent="0.25">
      <c r="A76" s="22" t="str">
        <f>VLOOKUP(B76,'[1]LISTADO ATM'!$A$2:$C$822,3,0)</f>
        <v>DISTRITO NACIONAL</v>
      </c>
      <c r="B76" s="22">
        <v>561</v>
      </c>
      <c r="C76" s="22" t="str">
        <f>VLOOKUP(B76,'[1]LISTADO ATM'!$A$2:$B$822,2,0)</f>
        <v xml:space="preserve">ATM Comando Regional P.N. S.D. Este </v>
      </c>
      <c r="D76" s="46" t="s">
        <v>23</v>
      </c>
      <c r="E76" s="47"/>
    </row>
    <row r="77" spans="1:5" ht="17.25" customHeight="1" x14ac:dyDescent="0.25">
      <c r="A77" s="22" t="str">
        <f>VLOOKUP(B77,'[1]LISTADO ATM'!$A$2:$C$822,3,0)</f>
        <v>DISTRITO NACIONAL</v>
      </c>
      <c r="B77" s="22">
        <v>823</v>
      </c>
      <c r="C77" s="22" t="str">
        <f>VLOOKUP(B77,'[1]LISTADO ATM'!$A$2:$B$822,2,0)</f>
        <v xml:space="preserve">ATM UNP El Carril (Haina) </v>
      </c>
      <c r="D77" s="46" t="s">
        <v>21</v>
      </c>
      <c r="E77" s="47"/>
    </row>
    <row r="78" spans="1:5" ht="18" x14ac:dyDescent="0.25">
      <c r="A78" s="22" t="str">
        <f>VLOOKUP(B78,'[1]LISTADO ATM'!$A$2:$C$822,3,0)</f>
        <v>ESTE</v>
      </c>
      <c r="B78" s="22">
        <v>293</v>
      </c>
      <c r="C78" s="22" t="str">
        <f>VLOOKUP(B78,'[1]LISTADO ATM'!$A$2:$B$822,2,0)</f>
        <v xml:space="preserve">ATM S/M Nueva Visión (San Pedro) </v>
      </c>
      <c r="D78" s="46" t="s">
        <v>23</v>
      </c>
      <c r="E78" s="47"/>
    </row>
    <row r="79" spans="1:5" ht="18" x14ac:dyDescent="0.25">
      <c r="A79" s="22" t="str">
        <f>VLOOKUP(B79,'[1]LISTADO ATM'!$A$2:$C$822,3,0)</f>
        <v>DISTRITO NACIONAL</v>
      </c>
      <c r="B79" s="22">
        <v>568</v>
      </c>
      <c r="C79" s="22" t="str">
        <f>VLOOKUP(B79,'[1]LISTADO ATM'!$A$2:$B$822,2,0)</f>
        <v xml:space="preserve">ATM Ministerio de Educación </v>
      </c>
      <c r="D79" s="46" t="s">
        <v>23</v>
      </c>
      <c r="E79" s="47"/>
    </row>
    <row r="80" spans="1:5" ht="18" x14ac:dyDescent="0.25">
      <c r="A80" s="22" t="str">
        <f>VLOOKUP(B80,'[1]LISTADO ATM'!$A$2:$C$822,3,0)</f>
        <v>DISTRITO NACIONAL</v>
      </c>
      <c r="B80" s="22">
        <v>575</v>
      </c>
      <c r="C80" s="22" t="str">
        <f>VLOOKUP(B80,'[1]LISTADO ATM'!$A$2:$B$822,2,0)</f>
        <v xml:space="preserve">ATM EDESUR Tiradentes </v>
      </c>
      <c r="D80" s="46" t="s">
        <v>23</v>
      </c>
      <c r="E80" s="47"/>
    </row>
    <row r="81" spans="1:5" ht="18" x14ac:dyDescent="0.25">
      <c r="A81" s="22" t="str">
        <f>VLOOKUP(B81,'[1]LISTADO ATM'!$A$2:$C$822,3,0)</f>
        <v>NORTE</v>
      </c>
      <c r="B81" s="22">
        <v>637</v>
      </c>
      <c r="C81" s="22" t="str">
        <f>VLOOKUP(B81,'[1]LISTADO ATM'!$A$2:$B$822,2,0)</f>
        <v xml:space="preserve">ATM UNP Monción </v>
      </c>
      <c r="D81" s="46" t="s">
        <v>21</v>
      </c>
      <c r="E81" s="47"/>
    </row>
    <row r="82" spans="1:5" ht="18" x14ac:dyDescent="0.25">
      <c r="A82" s="22" t="str">
        <f>VLOOKUP(B82,'[1]LISTADO ATM'!$A$2:$C$822,3,0)</f>
        <v>NORTE</v>
      </c>
      <c r="B82" s="22">
        <v>649</v>
      </c>
      <c r="C82" s="22" t="str">
        <f>VLOOKUP(B82,'[1]LISTADO ATM'!$A$2:$B$822,2,0)</f>
        <v xml:space="preserve">ATM Oficina Galería 56 (San Francisco de Macorís) </v>
      </c>
      <c r="D82" s="46" t="s">
        <v>23</v>
      </c>
      <c r="E82" s="47"/>
    </row>
    <row r="83" spans="1:5" ht="18" x14ac:dyDescent="0.25">
      <c r="A83" s="22" t="str">
        <f>VLOOKUP(B83,'[1]LISTADO ATM'!$A$2:$C$822,3,0)</f>
        <v>ESTE</v>
      </c>
      <c r="B83" s="22">
        <v>842</v>
      </c>
      <c r="C83" s="22" t="str">
        <f>VLOOKUP(B83,'[1]LISTADO ATM'!$A$2:$B$822,2,0)</f>
        <v xml:space="preserve">ATM Plaza Orense II (La Romana) </v>
      </c>
      <c r="D83" s="46" t="s">
        <v>21</v>
      </c>
      <c r="E83" s="47"/>
    </row>
    <row r="84" spans="1:5" ht="18" x14ac:dyDescent="0.25">
      <c r="A84" s="22" t="str">
        <f>VLOOKUP(B84,'[1]LISTADO ATM'!$A$2:$C$822,3,0)</f>
        <v>DISTRITO NACIONAL</v>
      </c>
      <c r="B84" s="22">
        <v>524</v>
      </c>
      <c r="C84" s="22" t="str">
        <f>VLOOKUP(B84,'[1]LISTADO ATM'!$A$2:$B$822,2,0)</f>
        <v xml:space="preserve">ATM DNCD </v>
      </c>
      <c r="D84" s="46" t="s">
        <v>21</v>
      </c>
      <c r="E84" s="47"/>
    </row>
    <row r="85" spans="1:5" ht="18" x14ac:dyDescent="0.25">
      <c r="A85" s="22" t="str">
        <f>VLOOKUP(B85,'[1]LISTADO ATM'!$A$2:$C$822,3,0)</f>
        <v>NORTE</v>
      </c>
      <c r="B85" s="22">
        <v>3</v>
      </c>
      <c r="C85" s="22" t="str">
        <f>VLOOKUP(B85,'[1]LISTADO ATM'!$A$2:$B$822,2,0)</f>
        <v>ATM Autoservicio La Vega Real</v>
      </c>
      <c r="D85" s="46" t="s">
        <v>21</v>
      </c>
      <c r="E85" s="47"/>
    </row>
    <row r="86" spans="1:5" ht="18" x14ac:dyDescent="0.25">
      <c r="A86" s="22" t="str">
        <f>VLOOKUP(B86,'[1]LISTADO ATM'!$A$2:$C$822,3,0)</f>
        <v>NORTE</v>
      </c>
      <c r="B86" s="22">
        <v>181</v>
      </c>
      <c r="C86" s="22" t="str">
        <f>VLOOKUP(B86,'[1]LISTADO ATM'!$A$2:$B$822,2,0)</f>
        <v xml:space="preserve">ATM Oficina Sabaneta </v>
      </c>
      <c r="D86" s="46" t="s">
        <v>21</v>
      </c>
      <c r="E86" s="47"/>
    </row>
    <row r="87" spans="1:5" ht="18" x14ac:dyDescent="0.25">
      <c r="A87" s="22" t="str">
        <f>VLOOKUP(B87,'[1]LISTADO ATM'!$A$2:$C$822,3,0)</f>
        <v>ESTE</v>
      </c>
      <c r="B87" s="22">
        <v>219</v>
      </c>
      <c r="C87" s="22" t="str">
        <f>VLOOKUP(B87,'[1]LISTADO ATM'!$A$2:$B$822,2,0)</f>
        <v xml:space="preserve">ATM Oficina La Altagracia (Higuey) </v>
      </c>
      <c r="D87" s="46" t="s">
        <v>21</v>
      </c>
      <c r="E87" s="47"/>
    </row>
    <row r="88" spans="1:5" ht="18" x14ac:dyDescent="0.25">
      <c r="A88" s="22" t="str">
        <f>VLOOKUP(B88,'[1]LISTADO ATM'!$A$2:$C$822,3,0)</f>
        <v>ESTE</v>
      </c>
      <c r="B88" s="22">
        <v>294</v>
      </c>
      <c r="C88" s="22" t="str">
        <f>VLOOKUP(B88,'[1]LISTADO ATM'!$A$2:$B$822,2,0)</f>
        <v xml:space="preserve">ATM Plaza Zaglul San Pedro II </v>
      </c>
      <c r="D88" s="46" t="s">
        <v>21</v>
      </c>
      <c r="E88" s="47"/>
    </row>
    <row r="89" spans="1:5" ht="18" x14ac:dyDescent="0.25">
      <c r="A89" s="22" t="str">
        <f>VLOOKUP(B89,'[1]LISTADO ATM'!$A$2:$C$822,3,0)</f>
        <v>NORTE</v>
      </c>
      <c r="B89" s="22">
        <v>8</v>
      </c>
      <c r="C89" s="22" t="str">
        <f>VLOOKUP(B89,'[1]LISTADO ATM'!$A$2:$B$822,2,0)</f>
        <v>ATM Autoservicio Yaque</v>
      </c>
      <c r="D89" s="46" t="s">
        <v>21</v>
      </c>
      <c r="E89" s="47"/>
    </row>
    <row r="90" spans="1:5" ht="18" x14ac:dyDescent="0.25">
      <c r="A90" s="22" t="str">
        <f>VLOOKUP(B90,'[1]LISTADO ATM'!$A$2:$C$822,3,0)</f>
        <v>NORTE</v>
      </c>
      <c r="B90" s="22">
        <v>606</v>
      </c>
      <c r="C90" s="22" t="str">
        <f>VLOOKUP(B90,'[1]LISTADO ATM'!$A$2:$B$822,2,0)</f>
        <v xml:space="preserve">ATM UNP Manolo Tavarez Justo </v>
      </c>
      <c r="D90" s="46" t="s">
        <v>21</v>
      </c>
      <c r="E90" s="47"/>
    </row>
    <row r="91" spans="1:5" ht="18" x14ac:dyDescent="0.25">
      <c r="A91" s="22" t="str">
        <f>VLOOKUP(B91,'[1]LISTADO ATM'!$A$2:$C$822,3,0)</f>
        <v>NORTE</v>
      </c>
      <c r="B91" s="22">
        <v>636</v>
      </c>
      <c r="C91" s="22" t="str">
        <f>VLOOKUP(B91,'[1]LISTADO ATM'!$A$2:$B$822,2,0)</f>
        <v xml:space="preserve">ATM Oficina Tamboríl </v>
      </c>
      <c r="D91" s="46" t="s">
        <v>23</v>
      </c>
      <c r="E91" s="47"/>
    </row>
    <row r="92" spans="1:5" ht="18.75" thickBot="1" x14ac:dyDescent="0.3">
      <c r="A92" s="26" t="s">
        <v>11</v>
      </c>
      <c r="B92" s="36">
        <f>COUNT(B76:B91)</f>
        <v>16</v>
      </c>
      <c r="C92" s="23"/>
      <c r="D92" s="23"/>
      <c r="E92" s="24"/>
    </row>
  </sheetData>
  <mergeCells count="28"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A1:E1"/>
    <mergeCell ref="A2:E2"/>
    <mergeCell ref="A7:E7"/>
    <mergeCell ref="C10:E10"/>
    <mergeCell ref="A12:E12"/>
    <mergeCell ref="C15:E15"/>
    <mergeCell ref="A17:E17"/>
    <mergeCell ref="D77:E77"/>
    <mergeCell ref="D78:E78"/>
    <mergeCell ref="D75:E75"/>
    <mergeCell ref="D76:E76"/>
    <mergeCell ref="A74:E74"/>
    <mergeCell ref="A71:B71"/>
    <mergeCell ref="A61:E61"/>
    <mergeCell ref="A49:E4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561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561 823 293 568 575 637 649 842 524 3 181 219 294 8                                                </v>
      </c>
    </row>
    <row r="3" spans="2:6" ht="18.75" thickBot="1" x14ac:dyDescent="0.3">
      <c r="B3" s="22">
        <v>823</v>
      </c>
      <c r="C3" s="29" t="s">
        <v>17</v>
      </c>
    </row>
    <row r="4" spans="2:6" ht="18.75" thickBot="1" x14ac:dyDescent="0.3">
      <c r="B4" s="22">
        <v>293</v>
      </c>
      <c r="C4" s="29" t="s">
        <v>17</v>
      </c>
    </row>
    <row r="5" spans="2:6" ht="18.75" thickBot="1" x14ac:dyDescent="0.3">
      <c r="B5" s="22">
        <v>568</v>
      </c>
      <c r="C5" s="29" t="s">
        <v>17</v>
      </c>
    </row>
    <row r="6" spans="2:6" ht="18.75" thickBot="1" x14ac:dyDescent="0.3">
      <c r="B6" s="22">
        <v>575</v>
      </c>
      <c r="C6" s="29" t="s">
        <v>17</v>
      </c>
    </row>
    <row r="7" spans="2:6" ht="18.75" thickBot="1" x14ac:dyDescent="0.3">
      <c r="B7" s="22">
        <v>637</v>
      </c>
      <c r="C7" s="29" t="s">
        <v>17</v>
      </c>
    </row>
    <row r="8" spans="2:6" ht="18.75" thickBot="1" x14ac:dyDescent="0.3">
      <c r="B8" s="22">
        <v>649</v>
      </c>
      <c r="C8" s="29" t="s">
        <v>17</v>
      </c>
    </row>
    <row r="9" spans="2:6" ht="18.75" thickBot="1" x14ac:dyDescent="0.3">
      <c r="B9" s="22">
        <v>842</v>
      </c>
      <c r="C9" s="29" t="s">
        <v>17</v>
      </c>
    </row>
    <row r="10" spans="2:6" ht="18.75" thickBot="1" x14ac:dyDescent="0.3">
      <c r="B10" s="22">
        <v>524</v>
      </c>
      <c r="C10" s="29" t="s">
        <v>17</v>
      </c>
    </row>
    <row r="11" spans="2:6" ht="18.75" thickBot="1" x14ac:dyDescent="0.3">
      <c r="B11" s="22">
        <v>3</v>
      </c>
      <c r="C11" s="29" t="s">
        <v>17</v>
      </c>
    </row>
    <row r="12" spans="2:6" ht="18.75" thickBot="1" x14ac:dyDescent="0.3">
      <c r="B12" s="22">
        <v>181</v>
      </c>
      <c r="C12" s="29" t="s">
        <v>17</v>
      </c>
    </row>
    <row r="13" spans="2:6" ht="18.75" thickBot="1" x14ac:dyDescent="0.3">
      <c r="B13" s="22">
        <v>219</v>
      </c>
      <c r="C13" s="29" t="s">
        <v>17</v>
      </c>
    </row>
    <row r="14" spans="2:6" ht="18.75" thickBot="1" x14ac:dyDescent="0.3">
      <c r="B14" s="22">
        <v>294</v>
      </c>
      <c r="C14" s="29" t="s">
        <v>17</v>
      </c>
    </row>
    <row r="15" spans="2:6" ht="18.75" thickBot="1" x14ac:dyDescent="0.3">
      <c r="B15" s="22">
        <v>8</v>
      </c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98" priority="946"/>
  </conditionalFormatting>
  <conditionalFormatting sqref="B35:B68">
    <cfRule type="duplicateValues" dxfId="97" priority="944"/>
  </conditionalFormatting>
  <conditionalFormatting sqref="B31:B34">
    <cfRule type="duplicateValues" dxfId="96" priority="154"/>
  </conditionalFormatting>
  <conditionalFormatting sqref="B31:B34">
    <cfRule type="duplicateValues" dxfId="95" priority="152"/>
    <cfRule type="duplicateValues" dxfId="94" priority="153"/>
  </conditionalFormatting>
  <conditionalFormatting sqref="B31:B34">
    <cfRule type="duplicateValues" dxfId="93" priority="151"/>
  </conditionalFormatting>
  <conditionalFormatting sqref="B31:B34">
    <cfRule type="duplicateValues" dxfId="92" priority="150"/>
  </conditionalFormatting>
  <conditionalFormatting sqref="B31:B34">
    <cfRule type="duplicateValues" dxfId="91" priority="148"/>
    <cfRule type="duplicateValues" dxfId="90" priority="149"/>
  </conditionalFormatting>
  <conditionalFormatting sqref="B31:B34">
    <cfRule type="duplicateValues" dxfId="89" priority="147"/>
  </conditionalFormatting>
  <conditionalFormatting sqref="B21:B30">
    <cfRule type="duplicateValues" dxfId="88" priority="60"/>
  </conditionalFormatting>
  <conditionalFormatting sqref="B21:B30">
    <cfRule type="duplicateValues" dxfId="87" priority="58"/>
    <cfRule type="duplicateValues" dxfId="86" priority="59"/>
  </conditionalFormatting>
  <conditionalFormatting sqref="B21:B30">
    <cfRule type="duplicateValues" dxfId="85" priority="64"/>
  </conditionalFormatting>
  <conditionalFormatting sqref="B21:B30">
    <cfRule type="duplicateValues" dxfId="84" priority="65"/>
    <cfRule type="duplicateValues" dxfId="83" priority="66"/>
  </conditionalFormatting>
  <conditionalFormatting sqref="B12:B14">
    <cfRule type="duplicateValues" dxfId="82" priority="48"/>
  </conditionalFormatting>
  <conditionalFormatting sqref="B12:B14">
    <cfRule type="duplicateValues" dxfId="81" priority="46"/>
    <cfRule type="duplicateValues" dxfId="80" priority="47"/>
  </conditionalFormatting>
  <conditionalFormatting sqref="B14:B20">
    <cfRule type="duplicateValues" dxfId="79" priority="45"/>
  </conditionalFormatting>
  <conditionalFormatting sqref="B14:B20">
    <cfRule type="duplicateValues" dxfId="78" priority="43"/>
    <cfRule type="duplicateValues" dxfId="77" priority="44"/>
  </conditionalFormatting>
  <conditionalFormatting sqref="B12:B20">
    <cfRule type="duplicateValues" dxfId="76" priority="42"/>
  </conditionalFormatting>
  <conditionalFormatting sqref="B12:B20">
    <cfRule type="duplicateValues" dxfId="75" priority="41"/>
  </conditionalFormatting>
  <conditionalFormatting sqref="B12:B20">
    <cfRule type="duplicateValues" dxfId="74" priority="38"/>
    <cfRule type="duplicateValues" dxfId="73" priority="39"/>
    <cfRule type="duplicateValues" dxfId="72" priority="40"/>
  </conditionalFormatting>
  <conditionalFormatting sqref="B12:B20">
    <cfRule type="duplicateValues" dxfId="71" priority="37"/>
  </conditionalFormatting>
  <conditionalFormatting sqref="B6">
    <cfRule type="duplicateValues" dxfId="70" priority="33"/>
  </conditionalFormatting>
  <conditionalFormatting sqref="B6">
    <cfRule type="duplicateValues" dxfId="69" priority="31"/>
    <cfRule type="duplicateValues" dxfId="68" priority="32"/>
  </conditionalFormatting>
  <conditionalFormatting sqref="B6:B7">
    <cfRule type="duplicateValues" dxfId="67" priority="30"/>
  </conditionalFormatting>
  <conditionalFormatting sqref="B6:B7">
    <cfRule type="duplicateValues" dxfId="66" priority="28"/>
    <cfRule type="duplicateValues" dxfId="65" priority="29"/>
  </conditionalFormatting>
  <conditionalFormatting sqref="B8:B11">
    <cfRule type="duplicateValues" dxfId="64" priority="27"/>
  </conditionalFormatting>
  <conditionalFormatting sqref="B8:B11">
    <cfRule type="duplicateValues" dxfId="63" priority="25"/>
    <cfRule type="duplicateValues" dxfId="62" priority="26"/>
  </conditionalFormatting>
  <conditionalFormatting sqref="B6:B7">
    <cfRule type="duplicateValues" dxfId="61" priority="24"/>
  </conditionalFormatting>
  <conditionalFormatting sqref="B6:B7">
    <cfRule type="duplicateValues" dxfId="60" priority="23"/>
  </conditionalFormatting>
  <conditionalFormatting sqref="B6:B7">
    <cfRule type="duplicateValues" dxfId="59" priority="21"/>
    <cfRule type="duplicateValues" dxfId="58" priority="22"/>
  </conditionalFormatting>
  <conditionalFormatting sqref="B6:B7">
    <cfRule type="duplicateValues" dxfId="57" priority="19"/>
    <cfRule type="duplicateValues" dxfId="56" priority="20"/>
  </conditionalFormatting>
  <conditionalFormatting sqref="B6:B7">
    <cfRule type="duplicateValues" dxfId="55" priority="18"/>
  </conditionalFormatting>
  <conditionalFormatting sqref="B6:B11">
    <cfRule type="duplicateValues" dxfId="54" priority="17"/>
  </conditionalFormatting>
  <conditionalFormatting sqref="B6:B11">
    <cfRule type="duplicateValues" dxfId="53" priority="14"/>
    <cfRule type="duplicateValues" dxfId="52" priority="15"/>
    <cfRule type="duplicateValues" dxfId="51" priority="16"/>
  </conditionalFormatting>
  <conditionalFormatting sqref="B6:B11">
    <cfRule type="duplicateValues" dxfId="50" priority="13"/>
  </conditionalFormatting>
  <conditionalFormatting sqref="B2:B4">
    <cfRule type="duplicateValues" dxfId="49" priority="12"/>
  </conditionalFormatting>
  <conditionalFormatting sqref="B2:B4">
    <cfRule type="duplicateValues" dxfId="48" priority="10"/>
    <cfRule type="duplicateValues" dxfId="47" priority="11"/>
  </conditionalFormatting>
  <conditionalFormatting sqref="B2:B4">
    <cfRule type="duplicateValues" dxfId="46" priority="9"/>
  </conditionalFormatting>
  <conditionalFormatting sqref="B5">
    <cfRule type="duplicateValues" dxfId="45" priority="8"/>
  </conditionalFormatting>
  <conditionalFormatting sqref="B5">
    <cfRule type="duplicateValues" dxfId="44" priority="6"/>
    <cfRule type="duplicateValues" dxfId="43" priority="7"/>
  </conditionalFormatting>
  <conditionalFormatting sqref="B5">
    <cfRule type="duplicateValues" dxfId="42" priority="5"/>
  </conditionalFormatting>
  <conditionalFormatting sqref="B2:B5">
    <cfRule type="duplicateValues" dxfId="41" priority="1"/>
    <cfRule type="duplicateValues" dxfId="40" priority="2"/>
    <cfRule type="duplicateValues" dxfId="39" priority="4"/>
  </conditionalFormatting>
  <conditionalFormatting sqref="B2:B5">
    <cfRule type="duplicateValues" dxfId="3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2021-06-22T05:44:38Z</dcterms:modified>
</cp:coreProperties>
</file>