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23\"/>
    </mc:Choice>
  </mc:AlternateContent>
  <bookViews>
    <workbookView xWindow="0" yWindow="0" windowWidth="4320" windowHeight="618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Efectivo!$A$112:$E$112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4" i="1" l="1"/>
  <c r="A114" i="1"/>
  <c r="B47" i="1"/>
  <c r="C40" i="1"/>
  <c r="A40" i="1"/>
  <c r="C39" i="1"/>
  <c r="A39" i="1"/>
  <c r="C79" i="1"/>
  <c r="A79" i="1"/>
  <c r="C78" i="1"/>
  <c r="A78" i="1"/>
  <c r="C77" i="1"/>
  <c r="A77" i="1"/>
  <c r="C104" i="1"/>
  <c r="A104" i="1"/>
  <c r="C103" i="1"/>
  <c r="A103" i="1"/>
  <c r="C106" i="1"/>
  <c r="A106" i="1"/>
  <c r="C105" i="1"/>
  <c r="A105" i="1"/>
  <c r="B83" i="1"/>
  <c r="C75" i="1"/>
  <c r="A75" i="1"/>
  <c r="C74" i="1"/>
  <c r="A74" i="1"/>
  <c r="C73" i="1"/>
  <c r="A73" i="1"/>
  <c r="C72" i="1"/>
  <c r="A72" i="1"/>
  <c r="C80" i="1"/>
  <c r="A80" i="1"/>
  <c r="C76" i="1"/>
  <c r="A76" i="1"/>
  <c r="C102" i="1" l="1"/>
  <c r="A102" i="1"/>
  <c r="C69" i="1"/>
  <c r="A69" i="1"/>
  <c r="C71" i="1"/>
  <c r="A71" i="1"/>
  <c r="C70" i="1"/>
  <c r="A70" i="1"/>
  <c r="C65" i="1"/>
  <c r="A65" i="1"/>
  <c r="C64" i="1"/>
  <c r="A64" i="1"/>
  <c r="C63" i="1"/>
  <c r="A63" i="1"/>
  <c r="C62" i="1"/>
  <c r="A62" i="1"/>
  <c r="C61" i="1"/>
  <c r="A6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B137" i="1" l="1"/>
  <c r="C46" i="1"/>
  <c r="A46" i="1"/>
  <c r="C45" i="1"/>
  <c r="A45" i="1"/>
  <c r="C136" i="1"/>
  <c r="A136" i="1"/>
  <c r="C135" i="1"/>
  <c r="A135" i="1"/>
  <c r="C108" i="1"/>
  <c r="A108" i="1"/>
  <c r="C107" i="1"/>
  <c r="A107" i="1"/>
  <c r="C133" i="1"/>
  <c r="A133" i="1"/>
  <c r="C132" i="1"/>
  <c r="A132" i="1"/>
  <c r="C131" i="1"/>
  <c r="A131" i="1"/>
  <c r="C130" i="1"/>
  <c r="A130" i="1"/>
  <c r="C134" i="1"/>
  <c r="A134" i="1"/>
  <c r="C81" i="1"/>
  <c r="A81" i="1"/>
  <c r="C82" i="1"/>
  <c r="A82" i="1"/>
  <c r="B109" i="1" l="1"/>
  <c r="A59" i="1"/>
  <c r="C59" i="1"/>
  <c r="A60" i="1"/>
  <c r="C60" i="1"/>
  <c r="A66" i="1"/>
  <c r="C66" i="1"/>
  <c r="A67" i="1"/>
  <c r="C67" i="1"/>
  <c r="A68" i="1"/>
  <c r="C68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91" i="1"/>
  <c r="C91" i="1"/>
  <c r="A92" i="1"/>
  <c r="C92" i="1"/>
  <c r="A101" i="1"/>
  <c r="C101" i="1"/>
  <c r="A58" i="1"/>
  <c r="C58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C9" i="1"/>
  <c r="A9" i="1"/>
  <c r="C129" i="1" l="1"/>
  <c r="A129" i="1"/>
  <c r="C128" i="1"/>
  <c r="A128" i="1"/>
  <c r="C57" i="1" l="1"/>
  <c r="A57" i="1"/>
  <c r="C56" i="1" l="1"/>
  <c r="A56" i="1"/>
  <c r="C127" i="1" l="1"/>
  <c r="A127" i="1"/>
  <c r="C126" i="1"/>
  <c r="A126" i="1"/>
  <c r="C125" i="1" l="1"/>
  <c r="A125" i="1"/>
  <c r="A89" i="1"/>
  <c r="A90" i="1"/>
  <c r="C89" i="1"/>
  <c r="C90" i="1"/>
  <c r="B52" i="1" l="1"/>
  <c r="B116" i="1" l="1"/>
  <c r="C115" i="1"/>
  <c r="A115" i="1"/>
  <c r="A124" i="1" l="1"/>
  <c r="C124" i="1"/>
  <c r="A51" i="1" l="1"/>
  <c r="C51" i="1"/>
  <c r="A88" i="1"/>
  <c r="C88" i="1"/>
  <c r="A87" i="1" l="1"/>
  <c r="C87" i="1"/>
  <c r="C123" i="1" l="1"/>
  <c r="A123" i="1"/>
  <c r="A113" i="1" l="1"/>
  <c r="C113" i="1"/>
  <c r="F2" i="3" l="1"/>
  <c r="A119" i="1" l="1"/>
</calcChain>
</file>

<file path=xl/sharedStrings.xml><?xml version="1.0" encoding="utf-8"?>
<sst xmlns="http://schemas.openxmlformats.org/spreadsheetml/2006/main" count="1092" uniqueCount="75">
  <si>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</si>
  <si>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</si>
  <si>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</si>
  <si>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</si>
  <si>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</si>
  <si>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</si>
  <si>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</si>
  <si>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</si>
  <si>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</si>
  <si>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</si>
  <si>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</si>
  <si>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</si>
  <si>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</si>
  <si>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</si>
  <si>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</si>
  <si>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</si>
  <si>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</si>
  <si>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</si>
  <si>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</si>
  <si>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</si>
  <si>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</si>
  <si>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</si>
  <si>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GAVETA DE DEPOSITO LLENA</t>
  </si>
  <si>
    <t>2 Gavetas Vacías + 1 Fallando</t>
  </si>
  <si>
    <t>Abastecido</t>
  </si>
  <si>
    <t>3335928609 </t>
  </si>
  <si>
    <t>SUR</t>
  </si>
  <si>
    <t>3335929143 </t>
  </si>
  <si>
    <t>3335929166 </t>
  </si>
  <si>
    <t>2 Gavetas Fallando + 1 Vaciia</t>
  </si>
  <si>
    <t>3335929273 </t>
  </si>
  <si>
    <t>3335929401 </t>
  </si>
  <si>
    <t>3335929409 </t>
  </si>
  <si>
    <t>3335929416 </t>
  </si>
  <si>
    <t>3335929424 </t>
  </si>
  <si>
    <t>3335929434 </t>
  </si>
  <si>
    <t>3335929443 </t>
  </si>
  <si>
    <t>3335929737 </t>
  </si>
  <si>
    <t>3335928779 </t>
  </si>
  <si>
    <t>3335929782 </t>
  </si>
  <si>
    <t>3335929803 </t>
  </si>
  <si>
    <t>3335929807 </t>
  </si>
  <si>
    <t>3335929819 </t>
  </si>
  <si>
    <t>3335929829 </t>
  </si>
  <si>
    <t>3335929914 </t>
  </si>
  <si>
    <t>3335929923 </t>
  </si>
  <si>
    <t>3335929930 </t>
  </si>
  <si>
    <t>3335929933 </t>
  </si>
  <si>
    <t>3335929936 </t>
  </si>
  <si>
    <t>3335929939 </t>
  </si>
  <si>
    <t>3335930153 </t>
  </si>
  <si>
    <t>3335930162 </t>
  </si>
  <si>
    <t>3335930168 </t>
  </si>
  <si>
    <t>3335930175 </t>
  </si>
  <si>
    <t>3335930211 </t>
  </si>
  <si>
    <t>3335930215 </t>
  </si>
  <si>
    <t>3335930221 </t>
  </si>
  <si>
    <t>3335930225 </t>
  </si>
  <si>
    <t>3335930230 </t>
  </si>
  <si>
    <t>DISTRITO NACIONAL</t>
  </si>
  <si>
    <t xml:space="preserve">ATM Autobanco Charles de Gaulle </t>
  </si>
  <si>
    <t xml:space="preserve">ATM Autobanco San Isidro </t>
  </si>
  <si>
    <t>NORTE</t>
  </si>
  <si>
    <t xml:space="preserve">ATM UNP Fantino </t>
  </si>
  <si>
    <t xml:space="preserve">ATM Oficina Villa Vásquez (Montecristi) </t>
  </si>
  <si>
    <t>ATM Plaza Jesús Ferreira</t>
  </si>
  <si>
    <t>3335930509 </t>
  </si>
  <si>
    <t>3335930512 </t>
  </si>
  <si>
    <t>3335930532 </t>
  </si>
  <si>
    <t>3335930538 </t>
  </si>
  <si>
    <t>ATM Destacamento Policía Nacional La Victoria</t>
  </si>
  <si>
    <t xml:space="preserve">ATM Olé Aut. San Isidro </t>
  </si>
  <si>
    <t>ESTE</t>
  </si>
  <si>
    <t xml:space="preserve">ATM Autobanco La Altagracia (Higuey) </t>
  </si>
  <si>
    <t>GAVETA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</si>
</sst>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9"/>
      <tableStyleElement type="headerRow" dxfId="158"/>
      <tableStyleElement type="totalRow" dxfId="157"/>
      <tableStyleElement type="firstColumn" dxfId="156"/>
      <tableStyleElement type="lastColumn" dxfId="155"/>
      <tableStyleElement type="firstRowStripe" dxfId="154"/>
      <tableStyleElement type="firstColumnStripe" dxfId="15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tabSelected="1" zoomScale="84" zoomScaleNormal="84" workbookViewId="0">
      <selection activeCell="G13" sqref="G13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79.5703125" bestFit="1" customWidth="1"/>
    <col min="4" max="4" width="39.28515625" bestFit="1" customWidth="1"/>
    <col min="5" max="5" width="18.85546875" bestFit="1" customWidth="1"/>
  </cols>
  <sheetData>
    <row r="1" spans="1:5" ht="22.5" x14ac:dyDescent="0.25">
      <c r="A1" s="52" t="s">
        <v>1</v>
      </c>
      <c r="B1" s="53"/>
      <c r="C1" s="53"/>
      <c r="D1" s="53"/>
      <c r="E1" s="54"/>
    </row>
    <row r="2" spans="1:5" ht="25.5" x14ac:dyDescent="0.25">
      <c r="A2" s="55" t="s">
        <v>0</v>
      </c>
      <c r="B2" s="56"/>
      <c r="C2" s="56"/>
      <c r="D2" s="56"/>
      <c r="E2" s="57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44370.25</v>
      </c>
      <c r="C4" s="1"/>
      <c r="D4" s="1"/>
      <c r="E4" s="11"/>
    </row>
    <row r="5" spans="1:5" ht="18.75" thickBot="1" x14ac:dyDescent="0.3">
      <c r="A5" s="7" t="s">
        <v>3</v>
      </c>
      <c r="B5" s="9">
        <v>44370.708333333336</v>
      </c>
      <c r="C5" s="8"/>
      <c r="D5" s="1"/>
      <c r="E5" s="11"/>
    </row>
    <row r="6" spans="1:5" ht="12.75" customHeight="1" x14ac:dyDescent="0.25">
      <c r="B6" s="1"/>
      <c r="C6" s="1"/>
      <c r="D6" s="1"/>
      <c r="E6" s="13"/>
    </row>
    <row r="7" spans="1:5" ht="18" x14ac:dyDescent="0.25">
      <c r="A7" s="58" t="s">
        <v>4</v>
      </c>
      <c r="B7" s="59"/>
      <c r="C7" s="59"/>
      <c r="D7" s="59"/>
      <c r="E7" s="60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.75" customHeight="1" x14ac:dyDescent="0.25">
      <c r="A9" s="22" t="str">
        <f>VLOOKUP(B9,'[1]LISTADO ATM'!$A$2:$C$822,3,0)</f>
        <v>NORTE</v>
      </c>
      <c r="B9" s="22">
        <v>3</v>
      </c>
      <c r="C9" s="25" t="str">
        <f>VLOOKUP(B9,'[1]LISTADO ATM'!$A$2:$B$822,2,0)</f>
        <v>ATM Autoservicio La Vega Real</v>
      </c>
      <c r="D9" s="16" t="s">
        <v>24</v>
      </c>
      <c r="E9" s="27">
        <v>3335928615</v>
      </c>
    </row>
    <row r="10" spans="1:5" ht="18.75" customHeight="1" x14ac:dyDescent="0.25">
      <c r="A10" s="22" t="str">
        <f>VLOOKUP(B10,'[1]LISTADO ATM'!$A$2:$C$822,3,0)</f>
        <v>DISTRITO NACIONAL</v>
      </c>
      <c r="B10" s="22">
        <v>617</v>
      </c>
      <c r="C10" s="25" t="str">
        <f>VLOOKUP(B10,'[1]LISTADO ATM'!$A$2:$B$822,2,0)</f>
        <v xml:space="preserve">ATM Guardia Presidencial </v>
      </c>
      <c r="D10" s="16" t="s">
        <v>24</v>
      </c>
      <c r="E10" s="22" t="s">
        <v>30</v>
      </c>
    </row>
    <row r="11" spans="1:5" ht="18.75" customHeight="1" x14ac:dyDescent="0.25">
      <c r="A11" s="22" t="str">
        <f>VLOOKUP(B11,'[1]LISTADO ATM'!$A$2:$C$822,3,0)</f>
        <v>ESTE</v>
      </c>
      <c r="B11" s="22">
        <v>772</v>
      </c>
      <c r="C11" s="25" t="str">
        <f>VLOOKUP(B11,'[1]LISTADO ATM'!$A$2:$B$822,2,0)</f>
        <v xml:space="preserve">ATM UNP Yamasá </v>
      </c>
      <c r="D11" s="16" t="s">
        <v>24</v>
      </c>
      <c r="E11" s="22">
        <v>3335929176</v>
      </c>
    </row>
    <row r="12" spans="1:5" ht="18.75" customHeight="1" x14ac:dyDescent="0.25">
      <c r="A12" s="22" t="str">
        <f>VLOOKUP(B12,'[1]LISTADO ATM'!$A$2:$C$822,3,0)</f>
        <v>ESTE</v>
      </c>
      <c r="B12" s="22">
        <v>345</v>
      </c>
      <c r="C12" s="25" t="str">
        <f>VLOOKUP(B12,'[1]LISTADO ATM'!$A$2:$B$822,2,0)</f>
        <v>ATM Ofic. Yamasa II</v>
      </c>
      <c r="D12" s="16" t="s">
        <v>24</v>
      </c>
      <c r="E12" s="22">
        <v>3335929172</v>
      </c>
    </row>
    <row r="13" spans="1:5" ht="18.75" customHeight="1" x14ac:dyDescent="0.25">
      <c r="A13" s="22" t="str">
        <f>VLOOKUP(B13,'[1]LISTADO ATM'!$A$2:$C$822,3,0)</f>
        <v>NORTE</v>
      </c>
      <c r="B13" s="22">
        <v>256</v>
      </c>
      <c r="C13" s="25" t="str">
        <f>VLOOKUP(B13,'[1]LISTADO ATM'!$A$2:$B$822,2,0)</f>
        <v xml:space="preserve">ATM Oficina Licey Al Medio </v>
      </c>
      <c r="D13" s="16" t="s">
        <v>24</v>
      </c>
      <c r="E13" s="22">
        <v>3335929165</v>
      </c>
    </row>
    <row r="14" spans="1:5" ht="18.75" customHeight="1" x14ac:dyDescent="0.25">
      <c r="A14" s="22" t="str">
        <f>VLOOKUP(B14,'[1]LISTADO ATM'!$A$2:$C$822,3,0)</f>
        <v>NORTE</v>
      </c>
      <c r="B14" s="22">
        <v>965</v>
      </c>
      <c r="C14" s="25" t="str">
        <f>VLOOKUP(B14,'[1]LISTADO ATM'!$A$2:$B$822,2,0)</f>
        <v xml:space="preserve">ATM S/M La Fuente FUN (Santiago) </v>
      </c>
      <c r="D14" s="16" t="s">
        <v>24</v>
      </c>
      <c r="E14" s="22">
        <v>3335929162</v>
      </c>
    </row>
    <row r="15" spans="1:5" ht="18.75" customHeight="1" x14ac:dyDescent="0.25">
      <c r="A15" s="22" t="str">
        <f>VLOOKUP(B15,'[1]LISTADO ATM'!$A$2:$C$822,3,0)</f>
        <v>NORTE</v>
      </c>
      <c r="B15" s="22">
        <v>903</v>
      </c>
      <c r="C15" s="25" t="str">
        <f>VLOOKUP(B15,'[1]LISTADO ATM'!$A$2:$B$822,2,0)</f>
        <v xml:space="preserve">ATM Oficina La Vega Real I </v>
      </c>
      <c r="D15" s="16" t="s">
        <v>24</v>
      </c>
      <c r="E15" s="27">
        <v>3335927689</v>
      </c>
    </row>
    <row r="16" spans="1:5" ht="18.75" customHeight="1" x14ac:dyDescent="0.25">
      <c r="A16" s="22" t="str">
        <f>VLOOKUP(B16,'[1]LISTADO ATM'!$A$2:$C$822,3,0)</f>
        <v>DISTRITO NACIONAL</v>
      </c>
      <c r="B16" s="22">
        <v>394</v>
      </c>
      <c r="C16" s="25" t="str">
        <f>VLOOKUP(B16,'[1]LISTADO ATM'!$A$2:$B$822,2,0)</f>
        <v xml:space="preserve">ATM Multicentro La Sirena Luperón </v>
      </c>
      <c r="D16" s="16" t="s">
        <v>24</v>
      </c>
      <c r="E16" s="22">
        <v>3335923938</v>
      </c>
    </row>
    <row r="17" spans="1:5" ht="18.75" customHeight="1" x14ac:dyDescent="0.25">
      <c r="A17" s="22" t="str">
        <f>VLOOKUP(B17,'[1]LISTADO ATM'!$A$2:$C$822,3,0)</f>
        <v>DISTRITO NACIONAL</v>
      </c>
      <c r="B17" s="22">
        <v>911</v>
      </c>
      <c r="C17" s="25" t="str">
        <f>VLOOKUP(B17,'[1]LISTADO ATM'!$A$2:$B$822,2,0)</f>
        <v xml:space="preserve">ATM Oficina Venezuela II </v>
      </c>
      <c r="D17" s="16" t="s">
        <v>24</v>
      </c>
      <c r="E17" s="27" t="s">
        <v>41</v>
      </c>
    </row>
    <row r="18" spans="1:5" ht="18.75" customHeight="1" x14ac:dyDescent="0.25">
      <c r="A18" s="22" t="str">
        <f>VLOOKUP(B18,'[1]LISTADO ATM'!$A$2:$C$822,3,0)</f>
        <v>DISTRITO NACIONAL</v>
      </c>
      <c r="B18" s="22">
        <v>415</v>
      </c>
      <c r="C18" s="25" t="str">
        <f>VLOOKUP(B18,'[1]LISTADO ATM'!$A$2:$B$822,2,0)</f>
        <v xml:space="preserve">ATM Autobanco San Martín I </v>
      </c>
      <c r="D18" s="16" t="s">
        <v>24</v>
      </c>
      <c r="E18" s="22" t="s">
        <v>40</v>
      </c>
    </row>
    <row r="19" spans="1:5" ht="18.75" customHeight="1" x14ac:dyDescent="0.25">
      <c r="A19" s="22" t="str">
        <f>VLOOKUP(B19,'[1]LISTADO ATM'!$A$2:$C$822,3,0)</f>
        <v>DISTRITO NACIONAL</v>
      </c>
      <c r="B19" s="22">
        <v>620</v>
      </c>
      <c r="C19" s="25" t="str">
        <f>VLOOKUP(B19,'[1]LISTADO ATM'!$A$2:$B$822,2,0)</f>
        <v xml:space="preserve">ATM Ministerio de Medio Ambiente </v>
      </c>
      <c r="D19" s="16" t="s">
        <v>24</v>
      </c>
      <c r="E19" s="22" t="s">
        <v>38</v>
      </c>
    </row>
    <row r="20" spans="1:5" ht="18.75" customHeight="1" x14ac:dyDescent="0.25">
      <c r="A20" s="22" t="str">
        <f>VLOOKUP(B20,'[1]LISTADO ATM'!$A$2:$C$822,3,0)</f>
        <v>NORTE</v>
      </c>
      <c r="B20" s="22">
        <v>307</v>
      </c>
      <c r="C20" s="25" t="str">
        <f>VLOOKUP(B20,'[1]LISTADO ATM'!$A$2:$B$822,2,0)</f>
        <v>ATM Oficina Nagua II</v>
      </c>
      <c r="D20" s="16" t="s">
        <v>24</v>
      </c>
      <c r="E20" s="27" t="s">
        <v>43</v>
      </c>
    </row>
    <row r="21" spans="1:5" ht="18.75" customHeight="1" x14ac:dyDescent="0.25">
      <c r="A21" s="22" t="str">
        <f>VLOOKUP(B21,'[1]LISTADO ATM'!$A$2:$C$822,3,0)</f>
        <v>DISTRITO NACIONAL</v>
      </c>
      <c r="B21" s="22">
        <v>722</v>
      </c>
      <c r="C21" s="25" t="str">
        <f>VLOOKUP(B21,'[1]LISTADO ATM'!$A$2:$B$822,2,0)</f>
        <v xml:space="preserve">ATM Oficina Charles de Gaulle III </v>
      </c>
      <c r="D21" s="16" t="s">
        <v>24</v>
      </c>
      <c r="E21" s="27" t="s">
        <v>35</v>
      </c>
    </row>
    <row r="22" spans="1:5" ht="18.75" customHeight="1" x14ac:dyDescent="0.25">
      <c r="A22" s="22" t="str">
        <f>VLOOKUP(B22,'[1]LISTADO ATM'!$A$2:$C$822,3,0)</f>
        <v>NORTE</v>
      </c>
      <c r="B22" s="22">
        <v>290</v>
      </c>
      <c r="C22" s="25" t="str">
        <f>VLOOKUP(B22,'[1]LISTADO ATM'!$A$2:$B$822,2,0)</f>
        <v xml:space="preserve">ATM Oficina San Francisco de Macorís </v>
      </c>
      <c r="D22" s="16" t="s">
        <v>24</v>
      </c>
      <c r="E22" s="27">
        <v>3335929171</v>
      </c>
    </row>
    <row r="23" spans="1:5" ht="18.75" customHeight="1" x14ac:dyDescent="0.25">
      <c r="A23" s="22" t="str">
        <f>VLOOKUP(B23,'[1]LISTADO ATM'!$A$2:$C$822,3,0)</f>
        <v>SUR</v>
      </c>
      <c r="B23" s="22">
        <v>984</v>
      </c>
      <c r="C23" s="25" t="str">
        <f>VLOOKUP(B23,'[1]LISTADO ATM'!$A$2:$B$822,2,0)</f>
        <v xml:space="preserve">ATM Oficina Neiba II </v>
      </c>
      <c r="D23" s="16" t="s">
        <v>24</v>
      </c>
      <c r="E23" s="22">
        <v>3335929144</v>
      </c>
    </row>
    <row r="24" spans="1:5" ht="18.75" customHeight="1" x14ac:dyDescent="0.25">
      <c r="A24" s="22" t="str">
        <f>VLOOKUP(B24,'[1]LISTADO ATM'!$A$2:$C$822,3,0)</f>
        <v>ESTE</v>
      </c>
      <c r="B24" s="22">
        <v>912</v>
      </c>
      <c r="C24" s="25" t="str">
        <f>VLOOKUP(B24,'[1]LISTADO ATM'!$A$2:$B$822,2,0)</f>
        <v xml:space="preserve">ATM Oficina San Pedro II </v>
      </c>
      <c r="D24" s="16" t="s">
        <v>24</v>
      </c>
      <c r="E24" s="22" t="s">
        <v>27</v>
      </c>
    </row>
    <row r="25" spans="1:5" ht="18.75" customHeight="1" x14ac:dyDescent="0.25">
      <c r="A25" s="22" t="str">
        <f>VLOOKUP(B25,'[1]LISTADO ATM'!$A$2:$C$822,3,0)</f>
        <v>DISTRITO NACIONAL</v>
      </c>
      <c r="B25" s="22">
        <v>493</v>
      </c>
      <c r="C25" s="25" t="str">
        <f>VLOOKUP(B25,'[1]LISTADO ATM'!$A$2:$B$822,2,0)</f>
        <v xml:space="preserve">ATM Oficina Haina Occidental II </v>
      </c>
      <c r="D25" s="16" t="s">
        <v>24</v>
      </c>
      <c r="E25" s="27">
        <v>3335929164</v>
      </c>
    </row>
    <row r="26" spans="1:5" ht="18.75" customHeight="1" x14ac:dyDescent="0.25">
      <c r="A26" s="22" t="str">
        <f>VLOOKUP(B26,'[1]LISTADO ATM'!$A$2:$C$822,3,0)</f>
        <v>DISTRITO NACIONAL</v>
      </c>
      <c r="B26" s="22">
        <v>908</v>
      </c>
      <c r="C26" s="25" t="str">
        <f>VLOOKUP(B26,'[1]LISTADO ATM'!$A$2:$B$822,2,0)</f>
        <v xml:space="preserve">ATM Oficina Plaza Botánika </v>
      </c>
      <c r="D26" s="16" t="s">
        <v>24</v>
      </c>
      <c r="E26" s="27">
        <v>3335929168</v>
      </c>
    </row>
    <row r="27" spans="1:5" ht="18.75" customHeight="1" x14ac:dyDescent="0.25">
      <c r="A27" s="22" t="str">
        <f>VLOOKUP(B27,'[1]LISTADO ATM'!$A$2:$C$822,3,0)</f>
        <v>SUR</v>
      </c>
      <c r="B27" s="22">
        <v>873</v>
      </c>
      <c r="C27" s="25" t="str">
        <f>VLOOKUP(B27,'[1]LISTADO ATM'!$A$2:$B$822,2,0)</f>
        <v xml:space="preserve">ATM Centro de Caja San Cristóbal II </v>
      </c>
      <c r="D27" s="16" t="s">
        <v>24</v>
      </c>
      <c r="E27" s="27" t="s">
        <v>32</v>
      </c>
    </row>
    <row r="28" spans="1:5" ht="18.75" customHeight="1" x14ac:dyDescent="0.25">
      <c r="A28" s="22" t="str">
        <f>VLOOKUP(B28,'[1]LISTADO ATM'!$A$2:$C$822,3,0)</f>
        <v>ESTE</v>
      </c>
      <c r="B28" s="22">
        <v>427</v>
      </c>
      <c r="C28" s="25" t="str">
        <f>VLOOKUP(B28,'[1]LISTADO ATM'!$A$2:$B$822,2,0)</f>
        <v xml:space="preserve">ATM Almacenes Iberia (Hato Mayor) </v>
      </c>
      <c r="D28" s="16" t="s">
        <v>24</v>
      </c>
      <c r="E28" s="27" t="s">
        <v>42</v>
      </c>
    </row>
    <row r="29" spans="1:5" ht="18.75" customHeight="1" x14ac:dyDescent="0.25">
      <c r="A29" s="22" t="str">
        <f>VLOOKUP(B29,'[1]LISTADO ATM'!$A$2:$C$822,3,0)</f>
        <v>DISTRITO NACIONAL</v>
      </c>
      <c r="B29" s="22">
        <v>562</v>
      </c>
      <c r="C29" s="25" t="str">
        <f>VLOOKUP(B29,'[1]LISTADO ATM'!$A$2:$B$822,2,0)</f>
        <v xml:space="preserve">ATM S/M Jumbo Carretera Mella </v>
      </c>
      <c r="D29" s="16" t="s">
        <v>24</v>
      </c>
      <c r="E29" s="27" t="s">
        <v>46</v>
      </c>
    </row>
    <row r="30" spans="1:5" ht="18.75" customHeight="1" x14ac:dyDescent="0.25">
      <c r="A30" s="22" t="str">
        <f>VLOOKUP(B30,'[1]LISTADO ATM'!$A$2:$C$822,3,0)</f>
        <v>DISTRITO NACIONAL</v>
      </c>
      <c r="B30" s="22">
        <v>884</v>
      </c>
      <c r="C30" s="25" t="str">
        <f>VLOOKUP(B30,'[1]LISTADO ATM'!$A$2:$B$822,2,0)</f>
        <v xml:space="preserve">ATM UNP Olé Sabana Perdida </v>
      </c>
      <c r="D30" s="16" t="s">
        <v>24</v>
      </c>
      <c r="E30" s="27">
        <v>3335929181</v>
      </c>
    </row>
    <row r="31" spans="1:5" ht="18.75" customHeight="1" x14ac:dyDescent="0.25">
      <c r="A31" s="22" t="str">
        <f>VLOOKUP(B31,'[1]LISTADO ATM'!$A$2:$C$822,3,0)</f>
        <v>DISTRITO NACIONAL</v>
      </c>
      <c r="B31" s="22">
        <v>642</v>
      </c>
      <c r="C31" s="25" t="str">
        <f>VLOOKUP(B31,'[1]LISTADO ATM'!$A$2:$B$822,2,0)</f>
        <v xml:space="preserve">ATM OMSA Sto. Dgo. </v>
      </c>
      <c r="D31" s="16" t="s">
        <v>24</v>
      </c>
      <c r="E31" s="27" t="s">
        <v>28</v>
      </c>
    </row>
    <row r="32" spans="1:5" ht="18.75" customHeight="1" x14ac:dyDescent="0.25">
      <c r="A32" s="22" t="str">
        <f>VLOOKUP(B32,'[1]LISTADO ATM'!$A$2:$C$822,3,0)</f>
        <v>ESTE</v>
      </c>
      <c r="B32" s="22">
        <v>673</v>
      </c>
      <c r="C32" s="25" t="str">
        <f>VLOOKUP(B32,'[1]LISTADO ATM'!$A$2:$B$822,2,0)</f>
        <v>ATM Clínica Dr. Cruz Jiminián</v>
      </c>
      <c r="D32" s="16" t="s">
        <v>24</v>
      </c>
      <c r="E32" s="27">
        <v>3335929163</v>
      </c>
    </row>
    <row r="33" spans="1:5" ht="18.75" customHeight="1" x14ac:dyDescent="0.25">
      <c r="A33" s="22" t="str">
        <f>VLOOKUP(B33,'[1]LISTADO ATM'!$A$2:$C$822,3,0)</f>
        <v>DISTRITO NACIONAL</v>
      </c>
      <c r="B33" s="22">
        <v>993</v>
      </c>
      <c r="C33" s="25" t="str">
        <f>VLOOKUP(B33,'[1]LISTADO ATM'!$A$2:$B$822,2,0)</f>
        <v xml:space="preserve">ATM Centro Medico Integral II </v>
      </c>
      <c r="D33" s="16" t="s">
        <v>24</v>
      </c>
      <c r="E33" s="27" t="s">
        <v>45</v>
      </c>
    </row>
    <row r="34" spans="1:5" ht="18.75" customHeight="1" x14ac:dyDescent="0.25">
      <c r="A34" s="22" t="s">
        <v>59</v>
      </c>
      <c r="B34" s="22">
        <v>239</v>
      </c>
      <c r="C34" s="25" t="s">
        <v>60</v>
      </c>
      <c r="D34" s="16" t="s">
        <v>24</v>
      </c>
      <c r="E34" s="27">
        <v>3335928835</v>
      </c>
    </row>
    <row r="35" spans="1:5" ht="18.75" customHeight="1" x14ac:dyDescent="0.25">
      <c r="A35" s="22" t="s">
        <v>59</v>
      </c>
      <c r="B35" s="22">
        <v>628</v>
      </c>
      <c r="C35" s="25" t="s">
        <v>61</v>
      </c>
      <c r="D35" s="16" t="s">
        <v>24</v>
      </c>
      <c r="E35" s="27" t="s">
        <v>31</v>
      </c>
    </row>
    <row r="36" spans="1:5" ht="18.75" customHeight="1" x14ac:dyDescent="0.25">
      <c r="A36" s="22" t="s">
        <v>62</v>
      </c>
      <c r="B36" s="22">
        <v>138</v>
      </c>
      <c r="C36" s="25" t="s">
        <v>63</v>
      </c>
      <c r="D36" s="16" t="s">
        <v>24</v>
      </c>
      <c r="E36" s="27" t="s">
        <v>47</v>
      </c>
    </row>
    <row r="37" spans="1:5" ht="18.75" customHeight="1" x14ac:dyDescent="0.25">
      <c r="A37" s="22" t="s">
        <v>62</v>
      </c>
      <c r="B37" s="22">
        <v>63</v>
      </c>
      <c r="C37" s="25" t="s">
        <v>64</v>
      </c>
      <c r="D37" s="16" t="s">
        <v>24</v>
      </c>
      <c r="E37" s="27" t="s">
        <v>48</v>
      </c>
    </row>
    <row r="38" spans="1:5" ht="18.75" customHeight="1" x14ac:dyDescent="0.25">
      <c r="A38" s="22" t="s">
        <v>26</v>
      </c>
      <c r="B38" s="22">
        <v>512</v>
      </c>
      <c r="C38" s="25" t="s">
        <v>65</v>
      </c>
      <c r="D38" s="16" t="s">
        <v>24</v>
      </c>
      <c r="E38" s="27" t="s">
        <v>58</v>
      </c>
    </row>
    <row r="39" spans="1:5" ht="18" x14ac:dyDescent="0.25">
      <c r="A39" s="33" t="str">
        <f>VLOOKUP(B39,'[1]LISTADO ATM'!$A$2:$C$822,3,0)</f>
        <v>DISTRITO NACIONAL</v>
      </c>
      <c r="B39" s="22">
        <v>561</v>
      </c>
      <c r="C39" s="25" t="str">
        <f>VLOOKUP(B39,'[1]LISTADO ATM'!$A$2:$B$822,2,0)</f>
        <v xml:space="preserve">ATM Comando Regional P.N. S.D. Este </v>
      </c>
      <c r="D39" s="16" t="s">
        <v>24</v>
      </c>
      <c r="E39" s="27" t="s">
        <v>39</v>
      </c>
    </row>
    <row r="40" spans="1:5" ht="18" x14ac:dyDescent="0.25">
      <c r="A40" s="33" t="str">
        <f>VLOOKUP(B40,'[1]LISTADO ATM'!$A$2:$C$822,3,0)</f>
        <v>DISTRITO NACIONAL</v>
      </c>
      <c r="B40" s="22">
        <v>678</v>
      </c>
      <c r="C40" s="25" t="str">
        <f>VLOOKUP(B40,'[1]LISTADO ATM'!$A$2:$B$822,2,0)</f>
        <v>ATM Eco Petroleo San Isidro</v>
      </c>
      <c r="D40" s="16" t="s">
        <v>24</v>
      </c>
      <c r="E40" s="27" t="s">
        <v>34</v>
      </c>
    </row>
    <row r="41" spans="1:5" ht="18.75" customHeight="1" x14ac:dyDescent="0.25">
      <c r="A41" s="22" t="s">
        <v>59</v>
      </c>
      <c r="B41" s="22">
        <v>672</v>
      </c>
      <c r="C41" s="25" t="s">
        <v>70</v>
      </c>
      <c r="D41" s="16" t="s">
        <v>24</v>
      </c>
      <c r="E41" s="27" t="s">
        <v>33</v>
      </c>
    </row>
    <row r="42" spans="1:5" ht="18.75" customHeight="1" x14ac:dyDescent="0.25">
      <c r="A42" s="22" t="s">
        <v>59</v>
      </c>
      <c r="B42" s="22">
        <v>958</v>
      </c>
      <c r="C42" s="25" t="s">
        <v>71</v>
      </c>
      <c r="D42" s="16" t="s">
        <v>24</v>
      </c>
      <c r="E42" s="27" t="s">
        <v>37</v>
      </c>
    </row>
    <row r="43" spans="1:5" ht="18.75" customHeight="1" x14ac:dyDescent="0.25">
      <c r="A43" s="22" t="s">
        <v>72</v>
      </c>
      <c r="B43" s="22">
        <v>268</v>
      </c>
      <c r="C43" s="25" t="s">
        <v>73</v>
      </c>
      <c r="D43" s="16" t="s">
        <v>24</v>
      </c>
      <c r="E43" s="27" t="s">
        <v>44</v>
      </c>
    </row>
    <row r="44" spans="1:5" ht="18.75" customHeight="1" x14ac:dyDescent="0.25">
      <c r="A44" s="22" t="s">
        <v>26</v>
      </c>
      <c r="B44" s="22"/>
      <c r="C44" s="25" t="s">
        <v>65</v>
      </c>
      <c r="D44" s="16" t="s">
        <v>24</v>
      </c>
      <c r="E44" s="27"/>
    </row>
    <row r="45" spans="1:5" ht="18" x14ac:dyDescent="0.25">
      <c r="A45" s="33" t="e">
        <f>VLOOKUP(B45,'[1]LISTADO ATM'!$A$2:$C$822,3,0)</f>
        <v>#N/A</v>
      </c>
      <c r="B45" s="22"/>
      <c r="C45" s="25" t="e">
        <f>VLOOKUP(B45,'[1]LISTADO ATM'!$A$2:$B$822,2,0)</f>
        <v>#N/A</v>
      </c>
      <c r="D45" s="16" t="s">
        <v>24</v>
      </c>
      <c r="E45" s="27"/>
    </row>
    <row r="46" spans="1:5" ht="18" x14ac:dyDescent="0.25">
      <c r="A46" s="33" t="e">
        <f>VLOOKUP(B46,'[1]LISTADO ATM'!$A$2:$C$822,3,0)</f>
        <v>#N/A</v>
      </c>
      <c r="B46" s="22"/>
      <c r="C46" s="25" t="e">
        <f>VLOOKUP(B46,'[1]LISTADO ATM'!$A$2:$B$822,2,0)</f>
        <v>#N/A</v>
      </c>
      <c r="D46" s="16" t="s">
        <v>24</v>
      </c>
      <c r="E46" s="27"/>
    </row>
    <row r="47" spans="1:5" ht="18" x14ac:dyDescent="0.25">
      <c r="A47" s="3" t="s">
        <v>11</v>
      </c>
      <c r="B47" s="38">
        <f>COUNT(B9:B46)</f>
        <v>35</v>
      </c>
      <c r="C47" s="61"/>
      <c r="D47" s="62"/>
      <c r="E47" s="63"/>
    </row>
    <row r="48" spans="1:5" x14ac:dyDescent="0.25">
      <c r="B48" s="5"/>
      <c r="E48" s="5"/>
    </row>
    <row r="49" spans="1:5" ht="18" x14ac:dyDescent="0.25">
      <c r="A49" s="58" t="s">
        <v>16</v>
      </c>
      <c r="B49" s="59"/>
      <c r="C49" s="59"/>
      <c r="D49" s="59"/>
      <c r="E49" s="60"/>
    </row>
    <row r="50" spans="1:5" ht="18" x14ac:dyDescent="0.25">
      <c r="A50" s="2" t="s">
        <v>5</v>
      </c>
      <c r="B50" s="2" t="s">
        <v>6</v>
      </c>
      <c r="C50" s="2" t="s">
        <v>7</v>
      </c>
      <c r="D50" s="2" t="s">
        <v>8</v>
      </c>
      <c r="E50" s="2" t="s">
        <v>9</v>
      </c>
    </row>
    <row r="51" spans="1:5" ht="18.75" customHeight="1" x14ac:dyDescent="0.25">
      <c r="A51" s="22" t="str">
        <f>VLOOKUP(B51,'[1]LISTADO ATM'!$A$2:$C$822,3,0)</f>
        <v>NORTE</v>
      </c>
      <c r="B51" s="22">
        <v>431</v>
      </c>
      <c r="C51" s="25" t="str">
        <f>VLOOKUP(B51,'[1]LISTADO ATM'!$A$2:$B$822,2,0)</f>
        <v xml:space="preserve">ATM Autoservicio Sol (Santiago) </v>
      </c>
      <c r="D51" s="16" t="s">
        <v>19</v>
      </c>
      <c r="E51" s="22">
        <v>3335927584</v>
      </c>
    </row>
    <row r="52" spans="1:5" ht="18.75" thickBot="1" x14ac:dyDescent="0.3">
      <c r="A52" s="3" t="s">
        <v>11</v>
      </c>
      <c r="B52" s="36">
        <f>COUNT(B51:B51)</f>
        <v>1</v>
      </c>
      <c r="C52" s="42"/>
      <c r="D52" s="43"/>
      <c r="E52" s="44"/>
    </row>
    <row r="53" spans="1:5" ht="15.75" thickBot="1" x14ac:dyDescent="0.3">
      <c r="B53" s="5"/>
      <c r="E53" s="5"/>
    </row>
    <row r="54" spans="1:5" ht="18.75" thickBot="1" x14ac:dyDescent="0.3">
      <c r="A54" s="45" t="s">
        <v>14</v>
      </c>
      <c r="B54" s="46"/>
      <c r="C54" s="46"/>
      <c r="D54" s="46"/>
      <c r="E54" s="47"/>
    </row>
    <row r="55" spans="1:5" ht="18" x14ac:dyDescent="0.25">
      <c r="A55" s="2" t="s">
        <v>5</v>
      </c>
      <c r="B55" s="2" t="s">
        <v>6</v>
      </c>
      <c r="C55" s="2" t="s">
        <v>7</v>
      </c>
      <c r="D55" s="2" t="s">
        <v>8</v>
      </c>
      <c r="E55" s="2" t="s">
        <v>9</v>
      </c>
    </row>
    <row r="56" spans="1:5" ht="18.75" customHeight="1" x14ac:dyDescent="0.25">
      <c r="A56" s="22" t="str">
        <f>VLOOKUP(B56,'[1]LISTADO ATM'!$A$2:$C$822,3,0)</f>
        <v>DISTRITO NACIONAL</v>
      </c>
      <c r="B56" s="22">
        <v>949</v>
      </c>
      <c r="C56" s="25" t="str">
        <f>VLOOKUP(B56,'[1]LISTADO ATM'!$A$2:$B$822,2,0)</f>
        <v xml:space="preserve">ATM S/M Bravo San Isidro Coral Mall </v>
      </c>
      <c r="D56" s="15" t="s">
        <v>10</v>
      </c>
      <c r="E56" s="27">
        <v>3335929028</v>
      </c>
    </row>
    <row r="57" spans="1:5" ht="18.75" customHeight="1" x14ac:dyDescent="0.25">
      <c r="A57" s="22" t="str">
        <f>VLOOKUP(B57,'[1]LISTADO ATM'!$A$2:$C$822,3,0)</f>
        <v>SUR</v>
      </c>
      <c r="B57" s="22">
        <v>750</v>
      </c>
      <c r="C57" s="25" t="str">
        <f>VLOOKUP(B57,'[1]LISTADO ATM'!$A$2:$B$822,2,0)</f>
        <v xml:space="preserve">ATM UNP Duvergé </v>
      </c>
      <c r="D57" s="15" t="s">
        <v>10</v>
      </c>
      <c r="E57" s="27">
        <v>3335929167</v>
      </c>
    </row>
    <row r="58" spans="1:5" ht="18.75" customHeight="1" x14ac:dyDescent="0.25">
      <c r="A58" s="22" t="str">
        <f>VLOOKUP(B58,'[1]LISTADO ATM'!$A$2:$C$822,3,0)</f>
        <v>DISTRITO NACIONAL</v>
      </c>
      <c r="B58" s="22">
        <v>378</v>
      </c>
      <c r="C58" s="25" t="str">
        <f>VLOOKUP(B58,'[1]LISTADO ATM'!$A$2:$B$822,2,0)</f>
        <v>ATM UNP Villa Flores</v>
      </c>
      <c r="D58" s="15" t="s">
        <v>10</v>
      </c>
      <c r="E58" s="27" t="s">
        <v>36</v>
      </c>
    </row>
    <row r="59" spans="1:5" ht="18.75" customHeight="1" x14ac:dyDescent="0.25">
      <c r="A59" s="22" t="str">
        <f>VLOOKUP(B59,'[1]LISTADO ATM'!$A$2:$C$822,3,0)</f>
        <v>DISTRITO NACIONAL</v>
      </c>
      <c r="B59" s="22">
        <v>860</v>
      </c>
      <c r="C59" s="25" t="str">
        <f>VLOOKUP(B59,'[1]LISTADO ATM'!$A$2:$B$822,2,0)</f>
        <v xml:space="preserve">ATM Oficina Bella Vista 27 de Febrero I </v>
      </c>
      <c r="D59" s="15" t="s">
        <v>10</v>
      </c>
      <c r="E59" s="27" t="s">
        <v>49</v>
      </c>
    </row>
    <row r="60" spans="1:5" ht="18.75" customHeight="1" x14ac:dyDescent="0.25">
      <c r="A60" s="22" t="str">
        <f>VLOOKUP(B60,'[1]LISTADO ATM'!$A$2:$C$822,3,0)</f>
        <v>SUR</v>
      </c>
      <c r="B60" s="22">
        <v>751</v>
      </c>
      <c r="C60" s="25" t="str">
        <f>VLOOKUP(B60,'[1]LISTADO ATM'!$A$2:$B$822,2,0)</f>
        <v>ATM Eco Petroleo Camilo</v>
      </c>
      <c r="D60" s="15" t="s">
        <v>10</v>
      </c>
      <c r="E60" s="27" t="s">
        <v>51</v>
      </c>
    </row>
    <row r="61" spans="1:5" ht="18.75" customHeight="1" x14ac:dyDescent="0.25">
      <c r="A61" s="22" t="str">
        <f>VLOOKUP(B61,'[1]LISTADO ATM'!$A$2:$C$822,3,0)</f>
        <v>DISTRITO NACIONAL</v>
      </c>
      <c r="B61" s="22">
        <v>580</v>
      </c>
      <c r="C61" s="25" t="str">
        <f>VLOOKUP(B61,'[1]LISTADO ATM'!$A$2:$B$822,2,0)</f>
        <v xml:space="preserve">ATM Edificio Propagas </v>
      </c>
      <c r="D61" s="15" t="s">
        <v>10</v>
      </c>
      <c r="E61" s="27" t="s">
        <v>52</v>
      </c>
    </row>
    <row r="62" spans="1:5" ht="18.75" customHeight="1" x14ac:dyDescent="0.25">
      <c r="A62" s="22" t="str">
        <f>VLOOKUP(B62,'[1]LISTADO ATM'!$A$2:$C$822,3,0)</f>
        <v>DISTRITO NACIONAL</v>
      </c>
      <c r="B62" s="22">
        <v>981</v>
      </c>
      <c r="C62" s="25" t="str">
        <f>VLOOKUP(B62,'[1]LISTADO ATM'!$A$2:$B$822,2,0)</f>
        <v xml:space="preserve">ATM Edificio 911 </v>
      </c>
      <c r="D62" s="15" t="s">
        <v>10</v>
      </c>
      <c r="E62" s="27" t="s">
        <v>53</v>
      </c>
    </row>
    <row r="63" spans="1:5" ht="18.75" customHeight="1" x14ac:dyDescent="0.25">
      <c r="A63" s="22" t="str">
        <f>VLOOKUP(B63,'[1]LISTADO ATM'!$A$2:$C$822,3,0)</f>
        <v>DISTRITO NACIONAL</v>
      </c>
      <c r="B63" s="22">
        <v>441</v>
      </c>
      <c r="C63" s="25" t="str">
        <f>VLOOKUP(B63,'[1]LISTADO ATM'!$A$2:$B$822,2,0)</f>
        <v>ATM Estacion de Servicio Romulo Betancour</v>
      </c>
      <c r="D63" s="15" t="s">
        <v>10</v>
      </c>
      <c r="E63" s="27" t="s">
        <v>55</v>
      </c>
    </row>
    <row r="64" spans="1:5" ht="18.75" customHeight="1" x14ac:dyDescent="0.25">
      <c r="A64" s="22" t="str">
        <f>VLOOKUP(B64,'[1]LISTADO ATM'!$A$2:$C$822,3,0)</f>
        <v>NORTE</v>
      </c>
      <c r="B64" s="22">
        <v>633</v>
      </c>
      <c r="C64" s="25" t="str">
        <f>VLOOKUP(B64,'[1]LISTADO ATM'!$A$2:$B$822,2,0)</f>
        <v xml:space="preserve">ATM Autobanco Las Colinas </v>
      </c>
      <c r="D64" s="15" t="s">
        <v>10</v>
      </c>
      <c r="E64" s="27">
        <v>3335930400</v>
      </c>
    </row>
    <row r="65" spans="1:5" ht="18.75" customHeight="1" x14ac:dyDescent="0.25">
      <c r="A65" s="22" t="str">
        <f>VLOOKUP(B65,'[1]LISTADO ATM'!$A$2:$C$822,3,0)</f>
        <v>DISTRITO NACIONAL</v>
      </c>
      <c r="B65" s="22">
        <v>724</v>
      </c>
      <c r="C65" s="25" t="str">
        <f>VLOOKUP(B65,'[1]LISTADO ATM'!$A$2:$B$822,2,0)</f>
        <v xml:space="preserve">ATM El Huacal I </v>
      </c>
      <c r="D65" s="15" t="s">
        <v>10</v>
      </c>
      <c r="E65" s="27">
        <v>3335930432</v>
      </c>
    </row>
    <row r="66" spans="1:5" ht="18.75" customHeight="1" x14ac:dyDescent="0.25">
      <c r="A66" s="22" t="e">
        <f>VLOOKUP(B66,'[1]LISTADO ATM'!$A$2:$C$822,3,0)</f>
        <v>#N/A</v>
      </c>
      <c r="B66" s="22"/>
      <c r="C66" s="25" t="e">
        <f>VLOOKUP(B66,'[1]LISTADO ATM'!$A$2:$B$822,2,0)</f>
        <v>#N/A</v>
      </c>
      <c r="D66" s="15" t="s">
        <v>10</v>
      </c>
      <c r="E66" s="27"/>
    </row>
    <row r="67" spans="1:5" ht="18.75" customHeight="1" x14ac:dyDescent="0.25">
      <c r="A67" s="22" t="str">
        <f>VLOOKUP(B67,'[1]LISTADO ATM'!$A$2:$C$822,3,0)</f>
        <v>DISTRITO NACIONAL</v>
      </c>
      <c r="B67" s="22">
        <v>26</v>
      </c>
      <c r="C67" s="25" t="str">
        <f>VLOOKUP(B67,'[1]LISTADO ATM'!$A$2:$B$822,2,0)</f>
        <v>ATM S/M Jumbo San Isidro</v>
      </c>
      <c r="D67" s="15" t="s">
        <v>10</v>
      </c>
      <c r="E67" s="27">
        <v>3335930511</v>
      </c>
    </row>
    <row r="68" spans="1:5" ht="18.75" customHeight="1" x14ac:dyDescent="0.25">
      <c r="A68" s="22" t="str">
        <f>VLOOKUP(B68,'[1]LISTADO ATM'!$A$2:$C$822,3,0)</f>
        <v>DISTRITO NACIONAL</v>
      </c>
      <c r="B68" s="22">
        <v>708</v>
      </c>
      <c r="C68" s="25" t="str">
        <f>VLOOKUP(B68,'[1]LISTADO ATM'!$A$2:$B$822,2,0)</f>
        <v xml:space="preserve">ATM El Vestir De Hoy </v>
      </c>
      <c r="D68" s="15" t="s">
        <v>10</v>
      </c>
      <c r="E68" s="27">
        <v>3335930530</v>
      </c>
    </row>
    <row r="69" spans="1:5" ht="18.75" customHeight="1" x14ac:dyDescent="0.25">
      <c r="A69" s="22" t="str">
        <f>VLOOKUP(B69,'[1]LISTADO ATM'!$A$2:$C$822,3,0)</f>
        <v>NORTE</v>
      </c>
      <c r="B69" s="22">
        <v>151</v>
      </c>
      <c r="C69" s="25" t="str">
        <f>VLOOKUP(B69,'[1]LISTADO ATM'!$A$2:$B$822,2,0)</f>
        <v xml:space="preserve">ATM Oficina Nagua </v>
      </c>
      <c r="D69" s="15" t="s">
        <v>10</v>
      </c>
      <c r="E69" s="27">
        <v>3335930531</v>
      </c>
    </row>
    <row r="70" spans="1:5" ht="18.75" customHeight="1" x14ac:dyDescent="0.25">
      <c r="A70" s="22" t="str">
        <f>VLOOKUP(B70,'[1]LISTADO ATM'!$A$2:$C$822,3,0)</f>
        <v>SUR</v>
      </c>
      <c r="B70" s="22">
        <v>615</v>
      </c>
      <c r="C70" s="25" t="str">
        <f>VLOOKUP(B70,'[1]LISTADO ATM'!$A$2:$B$822,2,0)</f>
        <v xml:space="preserve">ATM Estación Sunix Cabral (Barahona) </v>
      </c>
      <c r="D70" s="15" t="s">
        <v>10</v>
      </c>
      <c r="E70" s="27">
        <v>3335930536</v>
      </c>
    </row>
    <row r="71" spans="1:5" ht="18.75" customHeight="1" x14ac:dyDescent="0.25">
      <c r="A71" s="22" t="str">
        <f>VLOOKUP(B71,'[1]LISTADO ATM'!$A$2:$C$822,3,0)</f>
        <v>DISTRITO NACIONAL</v>
      </c>
      <c r="B71" s="22">
        <v>438</v>
      </c>
      <c r="C71" s="25" t="str">
        <f>VLOOKUP(B71,'[1]LISTADO ATM'!$A$2:$B$822,2,0)</f>
        <v xml:space="preserve">ATM Autobanco Torre IV </v>
      </c>
      <c r="D71" s="15" t="s">
        <v>10</v>
      </c>
      <c r="E71" s="27" t="s">
        <v>69</v>
      </c>
    </row>
    <row r="72" spans="1:5" ht="18.75" customHeight="1" x14ac:dyDescent="0.25">
      <c r="A72" s="22" t="str">
        <f>VLOOKUP(B72,'[1]LISTADO ATM'!$A$2:$C$822,3,0)</f>
        <v>SUR</v>
      </c>
      <c r="B72" s="22">
        <v>101</v>
      </c>
      <c r="C72" s="25" t="str">
        <f>VLOOKUP(B72,'[1]LISTADO ATM'!$A$2:$B$822,2,0)</f>
        <v xml:space="preserve">ATM Oficina San Juan de la Maguana I </v>
      </c>
      <c r="D72" s="15" t="s">
        <v>10</v>
      </c>
      <c r="E72" s="27">
        <v>3335930552</v>
      </c>
    </row>
    <row r="73" spans="1:5" ht="18.75" customHeight="1" x14ac:dyDescent="0.25">
      <c r="A73" s="22" t="str">
        <f>VLOOKUP(B73,'[1]LISTADO ATM'!$A$2:$C$822,3,0)</f>
        <v>NORTE</v>
      </c>
      <c r="B73" s="22">
        <v>645</v>
      </c>
      <c r="C73" s="25" t="str">
        <f>VLOOKUP(B73,'[1]LISTADO ATM'!$A$2:$B$822,2,0)</f>
        <v xml:space="preserve">ATM UNP Cabrera </v>
      </c>
      <c r="D73" s="15" t="s">
        <v>10</v>
      </c>
      <c r="E73" s="27">
        <v>3335930553</v>
      </c>
    </row>
    <row r="74" spans="1:5" ht="18.75" customHeight="1" x14ac:dyDescent="0.25">
      <c r="A74" s="22" t="str">
        <f>VLOOKUP(B74,'[1]LISTADO ATM'!$A$2:$C$822,3,0)</f>
        <v>DISTRITO NACIONAL</v>
      </c>
      <c r="B74" s="22">
        <v>583</v>
      </c>
      <c r="C74" s="25" t="str">
        <f>VLOOKUP(B74,'[1]LISTADO ATM'!$A$2:$B$822,2,0)</f>
        <v xml:space="preserve">ATM Ministerio Fuerzas Armadas I </v>
      </c>
      <c r="D74" s="15" t="s">
        <v>10</v>
      </c>
      <c r="E74" s="27">
        <v>3335930554</v>
      </c>
    </row>
    <row r="75" spans="1:5" ht="18.75" customHeight="1" x14ac:dyDescent="0.25">
      <c r="A75" s="22" t="str">
        <f>VLOOKUP(B75,'[1]LISTADO ATM'!$A$2:$C$822,3,0)</f>
        <v>ESTE</v>
      </c>
      <c r="B75" s="22">
        <v>385</v>
      </c>
      <c r="C75" s="25" t="str">
        <f>VLOOKUP(B75,'[1]LISTADO ATM'!$A$2:$B$822,2,0)</f>
        <v xml:space="preserve">ATM Plaza Verón I </v>
      </c>
      <c r="D75" s="15" t="s">
        <v>10</v>
      </c>
      <c r="E75" s="27">
        <v>3335930555</v>
      </c>
    </row>
    <row r="76" spans="1:5" ht="18.75" customHeight="1" x14ac:dyDescent="0.25">
      <c r="A76" s="22" t="str">
        <f>VLOOKUP(B76,'[1]LISTADO ATM'!$A$2:$C$822,3,0)</f>
        <v>DISTRITO NACIONAL</v>
      </c>
      <c r="B76" s="22">
        <v>717</v>
      </c>
      <c r="C76" s="25" t="str">
        <f>VLOOKUP(B76,'[1]LISTADO ATM'!$A$2:$B$822,2,0)</f>
        <v xml:space="preserve">ATM Oficina Los Alcarrizos </v>
      </c>
      <c r="D76" s="15" t="s">
        <v>10</v>
      </c>
      <c r="E76" s="27">
        <v>3335930557</v>
      </c>
    </row>
    <row r="77" spans="1:5" ht="18.75" customHeight="1" x14ac:dyDescent="0.25">
      <c r="A77" s="22" t="str">
        <f>VLOOKUP(B77,'[1]LISTADO ATM'!$A$2:$C$822,3,0)</f>
        <v>DISTRITO NACIONAL</v>
      </c>
      <c r="B77" s="22">
        <v>930</v>
      </c>
      <c r="C77" s="25" t="str">
        <f>VLOOKUP(B77,'[1]LISTADO ATM'!$A$2:$B$822,2,0)</f>
        <v>ATM Oficina Plaza Spring Center</v>
      </c>
      <c r="D77" s="15" t="s">
        <v>10</v>
      </c>
      <c r="E77" s="27">
        <v>3335930560</v>
      </c>
    </row>
    <row r="78" spans="1:5" ht="18.75" customHeight="1" x14ac:dyDescent="0.25">
      <c r="A78" s="22" t="str">
        <f>VLOOKUP(B78,'[1]LISTADO ATM'!$A$2:$C$822,3,0)</f>
        <v>SUR</v>
      </c>
      <c r="B78" s="22">
        <v>48</v>
      </c>
      <c r="C78" s="25" t="str">
        <f>VLOOKUP(B78,'[1]LISTADO ATM'!$A$2:$B$822,2,0)</f>
        <v xml:space="preserve">ATM Autoservicio Neiba I </v>
      </c>
      <c r="D78" s="15" t="s">
        <v>10</v>
      </c>
      <c r="E78" s="27">
        <v>3335930562</v>
      </c>
    </row>
    <row r="79" spans="1:5" ht="18.75" customHeight="1" x14ac:dyDescent="0.25">
      <c r="A79" s="22" t="e">
        <f>VLOOKUP(B79,'[1]LISTADO ATM'!$A$2:$C$822,3,0)</f>
        <v>#N/A</v>
      </c>
      <c r="B79" s="22"/>
      <c r="C79" s="25" t="e">
        <f>VLOOKUP(B79,'[1]LISTADO ATM'!$A$2:$B$822,2,0)</f>
        <v>#N/A</v>
      </c>
      <c r="D79" s="15" t="s">
        <v>10</v>
      </c>
      <c r="E79" s="27"/>
    </row>
    <row r="80" spans="1:5" ht="18.75" customHeight="1" x14ac:dyDescent="0.25">
      <c r="A80" s="22" t="e">
        <f>VLOOKUP(B80,'[1]LISTADO ATM'!$A$2:$C$822,3,0)</f>
        <v>#N/A</v>
      </c>
      <c r="B80" s="22"/>
      <c r="C80" s="25" t="e">
        <f>VLOOKUP(B80,'[1]LISTADO ATM'!$A$2:$B$822,2,0)</f>
        <v>#N/A</v>
      </c>
      <c r="D80" s="15" t="s">
        <v>10</v>
      </c>
      <c r="E80" s="27"/>
    </row>
    <row r="81" spans="1:5" ht="18.75" customHeight="1" x14ac:dyDescent="0.25">
      <c r="A81" s="22" t="e">
        <f>VLOOKUP(B81,'[1]LISTADO ATM'!$A$2:$C$822,3,0)</f>
        <v>#N/A</v>
      </c>
      <c r="B81" s="22"/>
      <c r="C81" s="25" t="e">
        <f>VLOOKUP(B81,'[1]LISTADO ATM'!$A$2:$B$822,2,0)</f>
        <v>#N/A</v>
      </c>
      <c r="D81" s="15" t="s">
        <v>10</v>
      </c>
      <c r="E81" s="27"/>
    </row>
    <row r="82" spans="1:5" ht="18.75" customHeight="1" x14ac:dyDescent="0.25">
      <c r="A82" s="22" t="e">
        <f>VLOOKUP(B82,'[1]LISTADO ATM'!$A$2:$C$822,3,0)</f>
        <v>#N/A</v>
      </c>
      <c r="B82" s="22"/>
      <c r="C82" s="25" t="e">
        <f>VLOOKUP(B82,'[1]LISTADO ATM'!$A$2:$B$822,2,0)</f>
        <v>#N/A</v>
      </c>
      <c r="D82" s="15" t="s">
        <v>10</v>
      </c>
      <c r="E82" s="27"/>
    </row>
    <row r="83" spans="1:5" ht="18.75" thickBot="1" x14ac:dyDescent="0.3">
      <c r="A83" s="26"/>
      <c r="B83" s="36">
        <f>COUNT(B56:B82)</f>
        <v>22</v>
      </c>
      <c r="C83" s="14"/>
      <c r="D83" s="14"/>
      <c r="E83" s="14"/>
    </row>
    <row r="84" spans="1:5" ht="15.75" thickBot="1" x14ac:dyDescent="0.3">
      <c r="B84" s="5"/>
      <c r="E84" s="5"/>
    </row>
    <row r="85" spans="1:5" ht="18.75" customHeight="1" thickBot="1" x14ac:dyDescent="0.3">
      <c r="A85" s="45" t="s">
        <v>20</v>
      </c>
      <c r="B85" s="46"/>
      <c r="C85" s="46"/>
      <c r="D85" s="46"/>
      <c r="E85" s="47"/>
    </row>
    <row r="86" spans="1:5" ht="18" x14ac:dyDescent="0.25">
      <c r="A86" s="2" t="s">
        <v>5</v>
      </c>
      <c r="B86" s="2" t="s">
        <v>6</v>
      </c>
      <c r="C86" s="2" t="s">
        <v>7</v>
      </c>
      <c r="D86" s="2" t="s">
        <v>8</v>
      </c>
      <c r="E86" s="2" t="s">
        <v>9</v>
      </c>
    </row>
    <row r="87" spans="1:5" ht="18" x14ac:dyDescent="0.25">
      <c r="A87" s="33" t="str">
        <f>VLOOKUP(B87,'[1]LISTADO ATM'!$A$2:$C$822,3,0)</f>
        <v>DISTRITO NACIONAL</v>
      </c>
      <c r="B87" s="37">
        <v>577</v>
      </c>
      <c r="C87" s="25" t="str">
        <f>VLOOKUP(B87,'[1]LISTADO ATM'!$A$2:$B$822,2,0)</f>
        <v xml:space="preserve">ATM Olé Ave. Duarte </v>
      </c>
      <c r="D87" s="22" t="s">
        <v>18</v>
      </c>
      <c r="E87" s="27">
        <v>3335926028</v>
      </c>
    </row>
    <row r="88" spans="1:5" ht="18" x14ac:dyDescent="0.25">
      <c r="A88" s="33" t="str">
        <f>VLOOKUP(B88,'[1]LISTADO ATM'!$A$2:$C$822,3,0)</f>
        <v>SUR</v>
      </c>
      <c r="B88" s="37">
        <v>730</v>
      </c>
      <c r="C88" s="25" t="str">
        <f>VLOOKUP(B88,'[1]LISTADO ATM'!$A$2:$B$822,2,0)</f>
        <v xml:space="preserve">ATM Palacio de Justicia Barahona </v>
      </c>
      <c r="D88" s="22" t="s">
        <v>18</v>
      </c>
      <c r="E88" s="27">
        <v>3335927322</v>
      </c>
    </row>
    <row r="89" spans="1:5" ht="18" x14ac:dyDescent="0.25">
      <c r="A89" s="33" t="str">
        <f>VLOOKUP(B89,'[1]LISTADO ATM'!$A$2:$C$822,3,0)</f>
        <v>DISTRITO NACIONAL</v>
      </c>
      <c r="B89" s="37">
        <v>575</v>
      </c>
      <c r="C89" s="25" t="str">
        <f>VLOOKUP(B89,'[1]LISTADO ATM'!$A$2:$B$822,2,0)</f>
        <v xml:space="preserve">ATM EDESUR Tiradentes </v>
      </c>
      <c r="D89" s="22" t="s">
        <v>18</v>
      </c>
      <c r="E89" s="27">
        <v>3335928519</v>
      </c>
    </row>
    <row r="90" spans="1:5" ht="18" x14ac:dyDescent="0.25">
      <c r="A90" s="33" t="str">
        <f>VLOOKUP(B90,'[1]LISTADO ATM'!$A$2:$C$822,3,0)</f>
        <v>DISTRITO NACIONAL</v>
      </c>
      <c r="B90" s="37">
        <v>235</v>
      </c>
      <c r="C90" s="25" t="str">
        <f>VLOOKUP(B90,'[1]LISTADO ATM'!$A$2:$B$822,2,0)</f>
        <v xml:space="preserve">ATM Oficina Multicentro La Sirena San Isidro </v>
      </c>
      <c r="D90" s="22" t="s">
        <v>18</v>
      </c>
      <c r="E90" s="27" t="s">
        <v>25</v>
      </c>
    </row>
    <row r="91" spans="1:5" ht="18" x14ac:dyDescent="0.25">
      <c r="A91" s="33" t="str">
        <f>VLOOKUP(B91,'[1]LISTADO ATM'!$A$2:$C$822,3,0)</f>
        <v>DISTRITO NACIONAL</v>
      </c>
      <c r="B91" s="37">
        <v>611</v>
      </c>
      <c r="C91" s="25" t="str">
        <f>VLOOKUP(B91,'[1]LISTADO ATM'!$A$2:$B$822,2,0)</f>
        <v xml:space="preserve">ATM DGII Sede Central </v>
      </c>
      <c r="D91" s="22" t="s">
        <v>18</v>
      </c>
      <c r="E91" s="27" t="s">
        <v>50</v>
      </c>
    </row>
    <row r="92" spans="1:5" ht="18" x14ac:dyDescent="0.25">
      <c r="A92" s="33" t="str">
        <f>VLOOKUP(B92,'[1]LISTADO ATM'!$A$2:$C$822,3,0)</f>
        <v>DISTRITO NACIONAL</v>
      </c>
      <c r="B92" s="37">
        <v>725</v>
      </c>
      <c r="C92" s="25" t="str">
        <f>VLOOKUP(B92,'[1]LISTADO ATM'!$A$2:$B$822,2,0)</f>
        <v xml:space="preserve">ATM El Huacal II  </v>
      </c>
      <c r="D92" s="22" t="s">
        <v>18</v>
      </c>
      <c r="E92" s="27" t="s">
        <v>54</v>
      </c>
    </row>
    <row r="93" spans="1:5" ht="18" x14ac:dyDescent="0.25">
      <c r="A93" s="33" t="str">
        <f>VLOOKUP(B93,'[1]LISTADO ATM'!$A$2:$C$822,3,0)</f>
        <v>SUR</v>
      </c>
      <c r="B93" s="37">
        <v>825</v>
      </c>
      <c r="C93" s="25" t="str">
        <f>VLOOKUP(B93,'[1]LISTADO ATM'!$A$2:$B$822,2,0)</f>
        <v xml:space="preserve">ATM Estacion Eco Cibeles (Las Matas de Farfán) </v>
      </c>
      <c r="D93" s="22" t="s">
        <v>18</v>
      </c>
      <c r="E93" s="27" t="s">
        <v>56</v>
      </c>
    </row>
    <row r="94" spans="1:5" ht="18" x14ac:dyDescent="0.25">
      <c r="A94" s="33" t="str">
        <f>VLOOKUP(B94,'[1]LISTADO ATM'!$A$2:$C$822,3,0)</f>
        <v>SUR</v>
      </c>
      <c r="B94" s="37">
        <v>871</v>
      </c>
      <c r="C94" s="25" t="str">
        <f>VLOOKUP(B94,'[1]LISTADO ATM'!$A$2:$B$822,2,0)</f>
        <v>ATM Plaza Cultural San Juan</v>
      </c>
      <c r="D94" s="22" t="s">
        <v>18</v>
      </c>
      <c r="E94" s="27" t="s">
        <v>57</v>
      </c>
    </row>
    <row r="95" spans="1:5" ht="18" x14ac:dyDescent="0.25">
      <c r="A95" s="33" t="str">
        <f>VLOOKUP(B95,'[1]LISTADO ATM'!$A$2:$C$822,3,0)</f>
        <v>SUR</v>
      </c>
      <c r="B95" s="37">
        <v>619</v>
      </c>
      <c r="C95" s="25" t="str">
        <f>VLOOKUP(B95,'[1]LISTADO ATM'!$A$2:$B$822,2,0)</f>
        <v xml:space="preserve">ATM Academia P.N. Hatillo (San Cristóbal) </v>
      </c>
      <c r="D95" s="22" t="s">
        <v>18</v>
      </c>
      <c r="E95" s="27">
        <v>3335930407</v>
      </c>
    </row>
    <row r="96" spans="1:5" ht="18" x14ac:dyDescent="0.25">
      <c r="A96" s="33" t="str">
        <f>VLOOKUP(B96,'[1]LISTADO ATM'!$A$2:$C$822,3,0)</f>
        <v>DISTRITO NACIONAL</v>
      </c>
      <c r="B96" s="37">
        <v>618</v>
      </c>
      <c r="C96" s="25" t="str">
        <f>VLOOKUP(B96,'[1]LISTADO ATM'!$A$2:$B$822,2,0)</f>
        <v xml:space="preserve">ATM Bienes Nacionales </v>
      </c>
      <c r="D96" s="22" t="s">
        <v>18</v>
      </c>
      <c r="E96" s="27">
        <v>3335930418</v>
      </c>
    </row>
    <row r="97" spans="1:5" ht="18" x14ac:dyDescent="0.25">
      <c r="A97" s="33" t="e">
        <f>VLOOKUP(B97,'[1]LISTADO ATM'!$A$2:$C$822,3,0)</f>
        <v>#N/A</v>
      </c>
      <c r="B97" s="37"/>
      <c r="C97" s="25" t="e">
        <f>VLOOKUP(B97,'[1]LISTADO ATM'!$A$2:$B$822,2,0)</f>
        <v>#N/A</v>
      </c>
      <c r="D97" s="22" t="s">
        <v>18</v>
      </c>
      <c r="E97" s="27"/>
    </row>
    <row r="98" spans="1:5" ht="18" x14ac:dyDescent="0.25">
      <c r="A98" s="33" t="str">
        <f>VLOOKUP(B98,'[1]LISTADO ATM'!$A$2:$C$822,3,0)</f>
        <v>DISTRITO NACIONAL</v>
      </c>
      <c r="B98" s="37">
        <v>676</v>
      </c>
      <c r="C98" s="25" t="str">
        <f>VLOOKUP(B98,'[1]LISTADO ATM'!$A$2:$B$822,2,0)</f>
        <v>ATM S/M Bravo Colina Del Oeste</v>
      </c>
      <c r="D98" s="22" t="s">
        <v>18</v>
      </c>
      <c r="E98" s="27" t="s">
        <v>66</v>
      </c>
    </row>
    <row r="99" spans="1:5" ht="18" x14ac:dyDescent="0.25">
      <c r="A99" s="33" t="str">
        <f>VLOOKUP(B99,'[1]LISTADO ATM'!$A$2:$C$822,3,0)</f>
        <v>DISTRITO NACIONAL</v>
      </c>
      <c r="B99" s="37">
        <v>896</v>
      </c>
      <c r="C99" s="25" t="str">
        <f>VLOOKUP(B99,'[1]LISTADO ATM'!$A$2:$B$822,2,0)</f>
        <v xml:space="preserve">ATM Campamento Militar 16 de Agosto I </v>
      </c>
      <c r="D99" s="22" t="s">
        <v>18</v>
      </c>
      <c r="E99" s="27" t="s">
        <v>67</v>
      </c>
    </row>
    <row r="100" spans="1:5" ht="18" x14ac:dyDescent="0.25">
      <c r="A100" s="33" t="str">
        <f>VLOOKUP(B100,'[1]LISTADO ATM'!$A$2:$C$822,3,0)</f>
        <v>NORTE</v>
      </c>
      <c r="B100" s="37">
        <v>752</v>
      </c>
      <c r="C100" s="25" t="str">
        <f>VLOOKUP(B100,'[1]LISTADO ATM'!$A$2:$B$822,2,0)</f>
        <v xml:space="preserve">ATM UNP Las Carolinas (La Vega) </v>
      </c>
      <c r="D100" s="22" t="s">
        <v>18</v>
      </c>
      <c r="E100" s="27">
        <v>3335930529</v>
      </c>
    </row>
    <row r="101" spans="1:5" ht="18" x14ac:dyDescent="0.25">
      <c r="A101" s="33" t="str">
        <f>VLOOKUP(B101,'[1]LISTADO ATM'!$A$2:$C$822,3,0)</f>
        <v>DISTRITO NACIONAL</v>
      </c>
      <c r="B101" s="37">
        <v>567</v>
      </c>
      <c r="C101" s="25" t="str">
        <f>VLOOKUP(B101,'[1]LISTADO ATM'!$A$2:$B$822,2,0)</f>
        <v xml:space="preserve">ATM Oficina Máximo Gómez </v>
      </c>
      <c r="D101" s="22" t="s">
        <v>18</v>
      </c>
      <c r="E101" s="27">
        <v>3335930534</v>
      </c>
    </row>
    <row r="102" spans="1:5" ht="18.75" customHeight="1" x14ac:dyDescent="0.25">
      <c r="A102" s="22" t="str">
        <f>VLOOKUP(B102,'[1]LISTADO ATM'!$A$2:$C$822,3,0)</f>
        <v>NORTE</v>
      </c>
      <c r="B102" s="22">
        <v>937</v>
      </c>
      <c r="C102" s="25" t="str">
        <f>VLOOKUP(B102,'[1]LISTADO ATM'!$A$2:$B$822,2,0)</f>
        <v xml:space="preserve">ATM Autobanco Oficina La Vega II </v>
      </c>
      <c r="D102" s="22" t="s">
        <v>18</v>
      </c>
      <c r="E102" s="27" t="s">
        <v>68</v>
      </c>
    </row>
    <row r="103" spans="1:5" ht="18" x14ac:dyDescent="0.25">
      <c r="A103" s="33" t="str">
        <f>VLOOKUP(B103,'[1]LISTADO ATM'!$A$2:$C$822,3,0)</f>
        <v>DISTRITO NACIONAL</v>
      </c>
      <c r="B103" s="37">
        <v>815</v>
      </c>
      <c r="C103" s="25" t="str">
        <f>VLOOKUP(B103,'[1]LISTADO ATM'!$A$2:$B$822,2,0)</f>
        <v xml:space="preserve">ATM Oficina Atalaya del Mar </v>
      </c>
      <c r="D103" s="22" t="s">
        <v>18</v>
      </c>
      <c r="E103" s="27">
        <v>3335930558</v>
      </c>
    </row>
    <row r="104" spans="1:5" ht="18" x14ac:dyDescent="0.25">
      <c r="A104" s="33" t="str">
        <f>VLOOKUP(B104,'[1]LISTADO ATM'!$A$2:$C$822,3,0)</f>
        <v>SUR</v>
      </c>
      <c r="B104" s="37">
        <v>403</v>
      </c>
      <c r="C104" s="25" t="str">
        <f>VLOOKUP(B104,'[1]LISTADO ATM'!$A$2:$B$822,2,0)</f>
        <v xml:space="preserve">ATM Oficina Vicente Noble </v>
      </c>
      <c r="D104" s="22" t="s">
        <v>18</v>
      </c>
      <c r="E104" s="27">
        <v>3335930561</v>
      </c>
    </row>
    <row r="105" spans="1:5" ht="18" x14ac:dyDescent="0.25">
      <c r="A105" s="33" t="e">
        <f>VLOOKUP(B105,'[1]LISTADO ATM'!$A$2:$C$822,3,0)</f>
        <v>#N/A</v>
      </c>
      <c r="B105" s="37"/>
      <c r="C105" s="25" t="e">
        <f>VLOOKUP(B105,'[1]LISTADO ATM'!$A$2:$B$822,2,0)</f>
        <v>#N/A</v>
      </c>
      <c r="D105" s="22" t="s">
        <v>18</v>
      </c>
      <c r="E105" s="27"/>
    </row>
    <row r="106" spans="1:5" ht="18" x14ac:dyDescent="0.25">
      <c r="A106" s="33" t="e">
        <f>VLOOKUP(B106,'[1]LISTADO ATM'!$A$2:$C$822,3,0)</f>
        <v>#N/A</v>
      </c>
      <c r="B106" s="37"/>
      <c r="C106" s="25" t="e">
        <f>VLOOKUP(B106,'[1]LISTADO ATM'!$A$2:$B$822,2,0)</f>
        <v>#N/A</v>
      </c>
      <c r="D106" s="22" t="s">
        <v>18</v>
      </c>
      <c r="E106" s="27"/>
    </row>
    <row r="107" spans="1:5" ht="18" x14ac:dyDescent="0.25">
      <c r="A107" s="33" t="e">
        <f>VLOOKUP(B107,'[1]LISTADO ATM'!$A$2:$C$822,3,0)</f>
        <v>#N/A</v>
      </c>
      <c r="B107" s="37"/>
      <c r="C107" s="25" t="e">
        <f>VLOOKUP(B107,'[1]LISTADO ATM'!$A$2:$B$822,2,0)</f>
        <v>#N/A</v>
      </c>
      <c r="D107" s="22" t="s">
        <v>18</v>
      </c>
      <c r="E107" s="27"/>
    </row>
    <row r="108" spans="1:5" ht="18" x14ac:dyDescent="0.25">
      <c r="A108" s="33" t="e">
        <f>VLOOKUP(B108,'[1]LISTADO ATM'!$A$2:$C$822,3,0)</f>
        <v>#N/A</v>
      </c>
      <c r="B108" s="37"/>
      <c r="C108" s="25" t="e">
        <f>VLOOKUP(B108,'[1]LISTADO ATM'!$A$2:$B$822,2,0)</f>
        <v>#N/A</v>
      </c>
      <c r="D108" s="22" t="s">
        <v>18</v>
      </c>
      <c r="E108" s="27"/>
    </row>
    <row r="109" spans="1:5" ht="18" x14ac:dyDescent="0.25">
      <c r="A109" s="26" t="s">
        <v>11</v>
      </c>
      <c r="B109" s="38">
        <f>COUNT(B87:B102)</f>
        <v>15</v>
      </c>
      <c r="C109" s="14"/>
      <c r="D109" s="14"/>
      <c r="E109" s="14"/>
    </row>
    <row r="110" spans="1:5" ht="15.75" thickBot="1" x14ac:dyDescent="0.3">
      <c r="B110" s="5"/>
      <c r="E110" s="5"/>
    </row>
    <row r="111" spans="1:5" ht="18" customHeight="1" x14ac:dyDescent="0.25">
      <c r="A111" s="64" t="s">
        <v>13</v>
      </c>
      <c r="B111" s="65"/>
      <c r="C111" s="65"/>
      <c r="D111" s="65"/>
      <c r="E111" s="66"/>
    </row>
    <row r="112" spans="1:5" ht="18" x14ac:dyDescent="0.25">
      <c r="A112" s="2" t="s">
        <v>5</v>
      </c>
      <c r="B112" s="2" t="s">
        <v>6</v>
      </c>
      <c r="C112" s="4" t="s">
        <v>7</v>
      </c>
      <c r="D112" s="18" t="s">
        <v>8</v>
      </c>
      <c r="E112" s="18" t="s">
        <v>9</v>
      </c>
    </row>
    <row r="113" spans="1:5" ht="18" x14ac:dyDescent="0.25">
      <c r="A113" s="19" t="str">
        <f>VLOOKUP(B113,'[1]LISTADO ATM'!$A$2:$C$822,3,0)</f>
        <v>NORTE</v>
      </c>
      <c r="B113" s="22">
        <v>291</v>
      </c>
      <c r="C113" s="25" t="str">
        <f>VLOOKUP(B113,'[1]LISTADO ATM'!$A$2:$B$822,2,0)</f>
        <v xml:space="preserve">ATM S/M Jumbo Las Colinas </v>
      </c>
      <c r="D113" s="39" t="s">
        <v>22</v>
      </c>
      <c r="E113" s="22">
        <v>3335925489</v>
      </c>
    </row>
    <row r="114" spans="1:5" ht="18" x14ac:dyDescent="0.25">
      <c r="A114" s="19" t="str">
        <f>VLOOKUP(B114,'[1]LISTADO ATM'!$A$2:$C$822,3,0)</f>
        <v>DISTRITO NACIONAL</v>
      </c>
      <c r="B114" s="22">
        <v>793</v>
      </c>
      <c r="C114" s="25" t="str">
        <f>VLOOKUP(B114,'[1]LISTADO ATM'!$A$2:$B$822,2,0)</f>
        <v xml:space="preserve">ATM Centro de Caja Agora Mall </v>
      </c>
      <c r="D114" s="39" t="s">
        <v>22</v>
      </c>
      <c r="E114" s="22">
        <v>3335929145</v>
      </c>
    </row>
    <row r="115" spans="1:5" ht="18" x14ac:dyDescent="0.25">
      <c r="A115" s="19" t="str">
        <f>VLOOKUP(B115,'[1]LISTADO ATM'!$A$2:$C$822,3,0)</f>
        <v>ESTE</v>
      </c>
      <c r="B115" s="22">
        <v>386</v>
      </c>
      <c r="C115" s="25" t="str">
        <f>VLOOKUP(B115,'[1]LISTADO ATM'!$A$2:$B$822,2,0)</f>
        <v xml:space="preserve">ATM Plaza Verón II </v>
      </c>
      <c r="D115" s="39" t="s">
        <v>74</v>
      </c>
      <c r="E115" s="22">
        <v>3335930564</v>
      </c>
    </row>
    <row r="116" spans="1:5" ht="18" x14ac:dyDescent="0.25">
      <c r="A116" s="26" t="s">
        <v>11</v>
      </c>
      <c r="B116" s="38">
        <f>COUNT(B113:B115)</f>
        <v>3</v>
      </c>
      <c r="C116" s="14"/>
      <c r="D116" s="17"/>
      <c r="E116" s="17"/>
    </row>
    <row r="117" spans="1:5" ht="15.75" thickBot="1" x14ac:dyDescent="0.3">
      <c r="B117" s="5"/>
      <c r="E117" s="5"/>
    </row>
    <row r="118" spans="1:5" ht="18.75" customHeight="1" thickBot="1" x14ac:dyDescent="0.3">
      <c r="A118" s="50" t="s">
        <v>12</v>
      </c>
      <c r="B118" s="51"/>
      <c r="C118" t="s">
        <v>17</v>
      </c>
      <c r="D118" s="5"/>
      <c r="E118" s="5"/>
    </row>
    <row r="119" spans="1:5" ht="18.75" thickBot="1" x14ac:dyDescent="0.3">
      <c r="A119" s="34">
        <f>+B83+B109+B116</f>
        <v>40</v>
      </c>
      <c r="B119" s="35"/>
    </row>
    <row r="120" spans="1:5" ht="15.75" thickBot="1" x14ac:dyDescent="0.3">
      <c r="B120" s="5"/>
      <c r="E120" s="5"/>
    </row>
    <row r="121" spans="1:5" ht="18.75" customHeight="1" thickBot="1" x14ac:dyDescent="0.3">
      <c r="A121" s="45" t="s">
        <v>15</v>
      </c>
      <c r="B121" s="46"/>
      <c r="C121" s="46"/>
      <c r="D121" s="46"/>
      <c r="E121" s="47"/>
    </row>
    <row r="122" spans="1:5" ht="18" x14ac:dyDescent="0.25">
      <c r="A122" s="6" t="s">
        <v>5</v>
      </c>
      <c r="B122" s="6" t="s">
        <v>6</v>
      </c>
      <c r="C122" s="4" t="s">
        <v>7</v>
      </c>
      <c r="D122" s="48" t="s">
        <v>8</v>
      </c>
      <c r="E122" s="49"/>
    </row>
    <row r="123" spans="1:5" ht="18" x14ac:dyDescent="0.25">
      <c r="A123" s="22" t="str">
        <f>VLOOKUP(B123,'[1]LISTADO ATM'!$A$2:$C$822,3,0)</f>
        <v>DISTRITO NACIONAL</v>
      </c>
      <c r="B123" s="22">
        <v>568</v>
      </c>
      <c r="C123" s="22" t="str">
        <f>VLOOKUP(B123,'[1]LISTADO ATM'!$A$2:$B$822,2,0)</f>
        <v xml:space="preserve">ATM Ministerio de Educación </v>
      </c>
      <c r="D123" s="40" t="s">
        <v>23</v>
      </c>
      <c r="E123" s="41"/>
    </row>
    <row r="124" spans="1:5" ht="18" x14ac:dyDescent="0.25">
      <c r="A124" s="22" t="str">
        <f>VLOOKUP(B124,'[1]LISTADO ATM'!$A$2:$C$822,3,0)</f>
        <v>ESTE</v>
      </c>
      <c r="B124" s="22">
        <v>294</v>
      </c>
      <c r="C124" s="22" t="str">
        <f>VLOOKUP(B124,'[1]LISTADO ATM'!$A$2:$B$822,2,0)</f>
        <v xml:space="preserve">ATM Plaza Zaglul San Pedro II </v>
      </c>
      <c r="D124" s="40" t="s">
        <v>21</v>
      </c>
      <c r="E124" s="41"/>
    </row>
    <row r="125" spans="1:5" ht="18" x14ac:dyDescent="0.25">
      <c r="A125" s="22" t="str">
        <f>VLOOKUP(B125,'[1]LISTADO ATM'!$A$2:$C$822,3,0)</f>
        <v>DISTRITO NACIONAL</v>
      </c>
      <c r="B125" s="22">
        <v>578</v>
      </c>
      <c r="C125" s="22" t="str">
        <f>VLOOKUP(B125,'[1]LISTADO ATM'!$A$2:$B$822,2,0)</f>
        <v xml:space="preserve">ATM Procuraduría General de la República </v>
      </c>
      <c r="D125" s="40" t="s">
        <v>23</v>
      </c>
      <c r="E125" s="41"/>
    </row>
    <row r="126" spans="1:5" ht="18" x14ac:dyDescent="0.25">
      <c r="A126" s="22" t="str">
        <f>VLOOKUP(B126,'[1]LISTADO ATM'!$A$2:$C$822,3,0)</f>
        <v>ESTE</v>
      </c>
      <c r="B126" s="22">
        <v>159</v>
      </c>
      <c r="C126" s="22" t="str">
        <f>VLOOKUP(B126,'[1]LISTADO ATM'!$A$2:$B$822,2,0)</f>
        <v xml:space="preserve">ATM Hotel Dreams Bayahibe I </v>
      </c>
      <c r="D126" s="40" t="s">
        <v>21</v>
      </c>
      <c r="E126" s="41"/>
    </row>
    <row r="127" spans="1:5" ht="18" x14ac:dyDescent="0.25">
      <c r="A127" s="22" t="str">
        <f>VLOOKUP(B127,'[1]LISTADO ATM'!$A$2:$C$822,3,0)</f>
        <v>DISTRITO NACIONAL</v>
      </c>
      <c r="B127" s="22">
        <v>670</v>
      </c>
      <c r="C127" s="22" t="str">
        <f>VLOOKUP(B127,'[1]LISTADO ATM'!$A$2:$B$822,2,0)</f>
        <v>ATM Estación Texaco Algodón</v>
      </c>
      <c r="D127" s="40" t="s">
        <v>21</v>
      </c>
      <c r="E127" s="41"/>
    </row>
    <row r="128" spans="1:5" ht="18" x14ac:dyDescent="0.25">
      <c r="A128" s="22" t="str">
        <f>VLOOKUP(B128,'[1]LISTADO ATM'!$A$2:$C$822,3,0)</f>
        <v>NORTE</v>
      </c>
      <c r="B128" s="22">
        <v>650</v>
      </c>
      <c r="C128" s="22" t="str">
        <f>VLOOKUP(B128,'[1]LISTADO ATM'!$A$2:$B$822,2,0)</f>
        <v>ATM Edificio 911 (Santiago)</v>
      </c>
      <c r="D128" s="40" t="s">
        <v>21</v>
      </c>
      <c r="E128" s="41"/>
    </row>
    <row r="129" spans="1:5" ht="18" x14ac:dyDescent="0.25">
      <c r="A129" s="22" t="str">
        <f>VLOOKUP(B129,'[1]LISTADO ATM'!$A$2:$C$822,3,0)</f>
        <v>ESTE</v>
      </c>
      <c r="B129" s="22">
        <v>945</v>
      </c>
      <c r="C129" s="22" t="str">
        <f>VLOOKUP(B129,'[1]LISTADO ATM'!$A$2:$B$822,2,0)</f>
        <v xml:space="preserve">ATM UNP El Valle (Hato Mayor) </v>
      </c>
      <c r="D129" s="40" t="s">
        <v>29</v>
      </c>
      <c r="E129" s="41"/>
    </row>
    <row r="130" spans="1:5" ht="18" x14ac:dyDescent="0.25">
      <c r="A130" s="22" t="str">
        <f>VLOOKUP(B130,'[1]LISTADO ATM'!$A$2:$C$822,3,0)</f>
        <v>DISTRITO NACIONAL</v>
      </c>
      <c r="B130" s="22">
        <v>355</v>
      </c>
      <c r="C130" s="22" t="str">
        <f>VLOOKUP(B130,'[1]LISTADO ATM'!$A$2:$B$822,2,0)</f>
        <v xml:space="preserve">ATM UNP Metro II </v>
      </c>
      <c r="D130" s="40" t="s">
        <v>21</v>
      </c>
      <c r="E130" s="41"/>
    </row>
    <row r="131" spans="1:5" ht="18" x14ac:dyDescent="0.25">
      <c r="A131" s="22" t="str">
        <f>VLOOKUP(B131,'[1]LISTADO ATM'!$A$2:$C$822,3,0)</f>
        <v>ESTE</v>
      </c>
      <c r="B131" s="22">
        <v>330</v>
      </c>
      <c r="C131" s="22" t="str">
        <f>VLOOKUP(B131,'[1]LISTADO ATM'!$A$2:$B$822,2,0)</f>
        <v xml:space="preserve">ATM Oficina Boulevard (Higuey) </v>
      </c>
      <c r="D131" s="40" t="s">
        <v>21</v>
      </c>
      <c r="E131" s="41"/>
    </row>
    <row r="132" spans="1:5" ht="18" x14ac:dyDescent="0.25">
      <c r="A132" s="22" t="str">
        <f>VLOOKUP(B132,'[1]LISTADO ATM'!$A$2:$C$822,3,0)</f>
        <v>ESTE</v>
      </c>
      <c r="B132" s="22">
        <v>159</v>
      </c>
      <c r="C132" s="22" t="str">
        <f>VLOOKUP(B132,'[1]LISTADO ATM'!$A$2:$B$822,2,0)</f>
        <v xml:space="preserve">ATM Hotel Dreams Bayahibe I </v>
      </c>
      <c r="D132" s="40" t="s">
        <v>21</v>
      </c>
      <c r="E132" s="41"/>
    </row>
    <row r="133" spans="1:5" ht="18" x14ac:dyDescent="0.25">
      <c r="A133" s="22" t="str">
        <f>VLOOKUP(B133,'[1]LISTADO ATM'!$A$2:$C$822,3,0)</f>
        <v>DISTRITO NACIONAL</v>
      </c>
      <c r="B133" s="22">
        <v>670</v>
      </c>
      <c r="C133" s="22" t="str">
        <f>VLOOKUP(B133,'[1]LISTADO ATM'!$A$2:$B$822,2,0)</f>
        <v>ATM Estación Texaco Algodón</v>
      </c>
      <c r="D133" s="40" t="s">
        <v>21</v>
      </c>
      <c r="E133" s="41"/>
    </row>
    <row r="134" spans="1:5" ht="18" x14ac:dyDescent="0.25">
      <c r="A134" s="22" t="str">
        <f>VLOOKUP(B134,'[1]LISTADO ATM'!$A$2:$C$822,3,0)</f>
        <v>DISTRITO NACIONAL</v>
      </c>
      <c r="B134" s="22">
        <v>590</v>
      </c>
      <c r="C134" s="22" t="str">
        <f>VLOOKUP(B134,'[1]LISTADO ATM'!$A$2:$B$822,2,0)</f>
        <v xml:space="preserve">ATM Olé Aut. Las Américas </v>
      </c>
      <c r="D134" s="40" t="s">
        <v>21</v>
      </c>
      <c r="E134" s="41"/>
    </row>
    <row r="135" spans="1:5" ht="18" x14ac:dyDescent="0.25">
      <c r="A135" s="22" t="str">
        <f>VLOOKUP(B135,'[1]LISTADO ATM'!$A$2:$C$822,3,0)</f>
        <v>DISTRITO NACIONAL</v>
      </c>
      <c r="B135" s="22">
        <v>815</v>
      </c>
      <c r="C135" s="22" t="str">
        <f>VLOOKUP(B135,'[1]LISTADO ATM'!$A$2:$B$822,2,0)</f>
        <v xml:space="preserve">ATM Oficina Atalaya del Mar </v>
      </c>
      <c r="D135" s="40" t="s">
        <v>21</v>
      </c>
      <c r="E135" s="41"/>
    </row>
    <row r="136" spans="1:5" ht="18" x14ac:dyDescent="0.25">
      <c r="A136" s="22" t="str">
        <f>VLOOKUP(B136,'[1]LISTADO ATM'!$A$2:$C$822,3,0)</f>
        <v>DISTRITO NACIONAL</v>
      </c>
      <c r="B136" s="22">
        <v>715</v>
      </c>
      <c r="C136" s="22" t="str">
        <f>VLOOKUP(B136,'[1]LISTADO ATM'!$A$2:$B$822,2,0)</f>
        <v xml:space="preserve">ATM Oficina 27 de Febrero (Lobby) </v>
      </c>
      <c r="D136" s="40" t="s">
        <v>21</v>
      </c>
      <c r="E136" s="41"/>
    </row>
    <row r="137" spans="1:5" ht="18.75" thickBot="1" x14ac:dyDescent="0.3">
      <c r="A137" s="26" t="s">
        <v>11</v>
      </c>
      <c r="B137" s="36">
        <f>COUNT(B123:B136)</f>
        <v>14</v>
      </c>
      <c r="C137" s="23"/>
      <c r="D137" s="23"/>
      <c r="E137" s="24"/>
    </row>
  </sheetData>
  <mergeCells count="26">
    <mergeCell ref="D129:E129"/>
    <mergeCell ref="D134:E134"/>
    <mergeCell ref="D130:E130"/>
    <mergeCell ref="D131:E131"/>
    <mergeCell ref="D132:E132"/>
    <mergeCell ref="D133:E133"/>
    <mergeCell ref="D128:E128"/>
    <mergeCell ref="A111:E111"/>
    <mergeCell ref="A85:E85"/>
    <mergeCell ref="D123:E123"/>
    <mergeCell ref="D125:E125"/>
    <mergeCell ref="D126:E126"/>
    <mergeCell ref="D127:E127"/>
    <mergeCell ref="D124:E124"/>
    <mergeCell ref="A1:E1"/>
    <mergeCell ref="A2:E2"/>
    <mergeCell ref="A7:E7"/>
    <mergeCell ref="C47:E47"/>
    <mergeCell ref="A49:E49"/>
    <mergeCell ref="C52:E52"/>
    <mergeCell ref="A54:E54"/>
    <mergeCell ref="D122:E122"/>
    <mergeCell ref="A121:E121"/>
    <mergeCell ref="A118:B118"/>
    <mergeCell ref="D136:E136"/>
    <mergeCell ref="D135:E135"/>
  </mergeCells>
  <phoneticPr fontId="11" type="noConversion"/>
  <conditionalFormatting sqref="B131:B133">
    <cfRule type="duplicateValues" dxfId="152" priority="162"/>
  </conditionalFormatting>
  <conditionalFormatting sqref="B108">
    <cfRule type="duplicateValues" dxfId="151" priority="147"/>
  </conditionalFormatting>
  <conditionalFormatting sqref="E108">
    <cfRule type="duplicateValues" dxfId="150" priority="145"/>
    <cfRule type="duplicateValues" dxfId="149" priority="146"/>
  </conditionalFormatting>
  <conditionalFormatting sqref="B107">
    <cfRule type="duplicateValues" dxfId="148" priority="144"/>
  </conditionalFormatting>
  <conditionalFormatting sqref="E107">
    <cfRule type="duplicateValues" dxfId="147" priority="142"/>
    <cfRule type="duplicateValues" dxfId="146" priority="143"/>
  </conditionalFormatting>
  <conditionalFormatting sqref="E34 E44">
    <cfRule type="duplicateValues" dxfId="145" priority="101"/>
    <cfRule type="duplicateValues" dxfId="144" priority="102"/>
  </conditionalFormatting>
  <conditionalFormatting sqref="E45:E46">
    <cfRule type="duplicateValues" dxfId="143" priority="98"/>
    <cfRule type="duplicateValues" dxfId="142" priority="99"/>
  </conditionalFormatting>
  <conditionalFormatting sqref="B137:B1048576 B83:B92 B109:B113 B47:B60 B1:B33 B101 B66:B68 B115:B129">
    <cfRule type="duplicateValues" dxfId="141" priority="1059"/>
  </conditionalFormatting>
  <conditionalFormatting sqref="E137:E1048576 E83:E92 E1:E33 E109:E113 E47:E60 E101 E66:E67 E115:E129">
    <cfRule type="duplicateValues" dxfId="140" priority="1066"/>
    <cfRule type="duplicateValues" dxfId="139" priority="1067"/>
  </conditionalFormatting>
  <conditionalFormatting sqref="B82">
    <cfRule type="duplicateValues" dxfId="138" priority="1068"/>
  </conditionalFormatting>
  <conditionalFormatting sqref="E82">
    <cfRule type="duplicateValues" dxfId="137" priority="1069"/>
    <cfRule type="duplicateValues" dxfId="136" priority="1070"/>
  </conditionalFormatting>
  <conditionalFormatting sqref="B81">
    <cfRule type="duplicateValues" dxfId="135" priority="1071"/>
  </conditionalFormatting>
  <conditionalFormatting sqref="E81">
    <cfRule type="duplicateValues" dxfId="134" priority="1072"/>
    <cfRule type="duplicateValues" dxfId="133" priority="1073"/>
  </conditionalFormatting>
  <conditionalFormatting sqref="B34 B44:B46">
    <cfRule type="duplicateValues" dxfId="132" priority="1074"/>
  </conditionalFormatting>
  <conditionalFormatting sqref="B96">
    <cfRule type="duplicateValues" dxfId="131" priority="93"/>
  </conditionalFormatting>
  <conditionalFormatting sqref="E96">
    <cfRule type="duplicateValues" dxfId="130" priority="91"/>
    <cfRule type="duplicateValues" dxfId="129" priority="92"/>
  </conditionalFormatting>
  <conditionalFormatting sqref="B95">
    <cfRule type="duplicateValues" dxfId="128" priority="90"/>
  </conditionalFormatting>
  <conditionalFormatting sqref="E95">
    <cfRule type="duplicateValues" dxfId="127" priority="88"/>
    <cfRule type="duplicateValues" dxfId="126" priority="89"/>
  </conditionalFormatting>
  <conditionalFormatting sqref="B93:B94">
    <cfRule type="duplicateValues" dxfId="125" priority="94"/>
  </conditionalFormatting>
  <conditionalFormatting sqref="E93:E94">
    <cfRule type="duplicateValues" dxfId="124" priority="95"/>
    <cfRule type="duplicateValues" dxfId="123" priority="96"/>
  </conditionalFormatting>
  <conditionalFormatting sqref="B100">
    <cfRule type="duplicateValues" dxfId="122" priority="84"/>
  </conditionalFormatting>
  <conditionalFormatting sqref="E100">
    <cfRule type="duplicateValues" dxfId="121" priority="82"/>
    <cfRule type="duplicateValues" dxfId="120" priority="83"/>
  </conditionalFormatting>
  <conditionalFormatting sqref="B99">
    <cfRule type="duplicateValues" dxfId="119" priority="81"/>
  </conditionalFormatting>
  <conditionalFormatting sqref="B97:B98">
    <cfRule type="duplicateValues" dxfId="118" priority="85"/>
  </conditionalFormatting>
  <conditionalFormatting sqref="E97:E98">
    <cfRule type="duplicateValues" dxfId="117" priority="86"/>
    <cfRule type="duplicateValues" dxfId="116" priority="87"/>
  </conditionalFormatting>
  <conditionalFormatting sqref="B61:B63">
    <cfRule type="duplicateValues" dxfId="115" priority="70"/>
  </conditionalFormatting>
  <conditionalFormatting sqref="E61:E63">
    <cfRule type="duplicateValues" dxfId="114" priority="71"/>
    <cfRule type="duplicateValues" dxfId="113" priority="72"/>
  </conditionalFormatting>
  <conditionalFormatting sqref="B65">
    <cfRule type="duplicateValues" dxfId="112" priority="73"/>
  </conditionalFormatting>
  <conditionalFormatting sqref="E65">
    <cfRule type="duplicateValues" dxfId="111" priority="74"/>
    <cfRule type="duplicateValues" dxfId="110" priority="75"/>
  </conditionalFormatting>
  <conditionalFormatting sqref="B64">
    <cfRule type="duplicateValues" dxfId="109" priority="76"/>
  </conditionalFormatting>
  <conditionalFormatting sqref="E64">
    <cfRule type="duplicateValues" dxfId="108" priority="77"/>
    <cfRule type="duplicateValues" dxfId="107" priority="78"/>
  </conditionalFormatting>
  <conditionalFormatting sqref="E99">
    <cfRule type="duplicateValues" dxfId="106" priority="68"/>
    <cfRule type="duplicateValues" dxfId="105" priority="69"/>
  </conditionalFormatting>
  <conditionalFormatting sqref="E68">
    <cfRule type="duplicateValues" dxfId="104" priority="66"/>
    <cfRule type="duplicateValues" dxfId="103" priority="67"/>
  </conditionalFormatting>
  <conditionalFormatting sqref="B71">
    <cfRule type="duplicateValues" dxfId="102" priority="60"/>
  </conditionalFormatting>
  <conditionalFormatting sqref="E71">
    <cfRule type="duplicateValues" dxfId="101" priority="61"/>
    <cfRule type="duplicateValues" dxfId="100" priority="62"/>
  </conditionalFormatting>
  <conditionalFormatting sqref="B70">
    <cfRule type="duplicateValues" dxfId="99" priority="63"/>
  </conditionalFormatting>
  <conditionalFormatting sqref="E70">
    <cfRule type="duplicateValues" dxfId="98" priority="64"/>
    <cfRule type="duplicateValues" dxfId="97" priority="65"/>
  </conditionalFormatting>
  <conditionalFormatting sqref="B69">
    <cfRule type="duplicateValues" dxfId="96" priority="57"/>
  </conditionalFormatting>
  <conditionalFormatting sqref="E69">
    <cfRule type="duplicateValues" dxfId="95" priority="58"/>
    <cfRule type="duplicateValues" dxfId="94" priority="59"/>
  </conditionalFormatting>
  <conditionalFormatting sqref="B102">
    <cfRule type="duplicateValues" dxfId="93" priority="51"/>
  </conditionalFormatting>
  <conditionalFormatting sqref="E102">
    <cfRule type="duplicateValues" dxfId="92" priority="52"/>
    <cfRule type="duplicateValues" dxfId="91" priority="53"/>
  </conditionalFormatting>
  <conditionalFormatting sqref="B80">
    <cfRule type="duplicateValues" dxfId="90" priority="45"/>
  </conditionalFormatting>
  <conditionalFormatting sqref="E80">
    <cfRule type="duplicateValues" dxfId="89" priority="46"/>
    <cfRule type="duplicateValues" dxfId="88" priority="47"/>
  </conditionalFormatting>
  <conditionalFormatting sqref="B76">
    <cfRule type="duplicateValues" dxfId="87" priority="48"/>
  </conditionalFormatting>
  <conditionalFormatting sqref="E76">
    <cfRule type="duplicateValues" dxfId="86" priority="49"/>
    <cfRule type="duplicateValues" dxfId="85" priority="50"/>
  </conditionalFormatting>
  <conditionalFormatting sqref="B75">
    <cfRule type="duplicateValues" dxfId="84" priority="39"/>
  </conditionalFormatting>
  <conditionalFormatting sqref="E75">
    <cfRule type="duplicateValues" dxfId="83" priority="40"/>
    <cfRule type="duplicateValues" dxfId="82" priority="41"/>
  </conditionalFormatting>
  <conditionalFormatting sqref="B74">
    <cfRule type="duplicateValues" dxfId="81" priority="42"/>
  </conditionalFormatting>
  <conditionalFormatting sqref="E74">
    <cfRule type="duplicateValues" dxfId="80" priority="43"/>
    <cfRule type="duplicateValues" dxfId="79" priority="44"/>
  </conditionalFormatting>
  <conditionalFormatting sqref="B73">
    <cfRule type="duplicateValues" dxfId="78" priority="33"/>
  </conditionalFormatting>
  <conditionalFormatting sqref="E73">
    <cfRule type="duplicateValues" dxfId="77" priority="34"/>
    <cfRule type="duplicateValues" dxfId="76" priority="35"/>
  </conditionalFormatting>
  <conditionalFormatting sqref="B72">
    <cfRule type="duplicateValues" dxfId="75" priority="36"/>
  </conditionalFormatting>
  <conditionalFormatting sqref="E72">
    <cfRule type="duplicateValues" dxfId="74" priority="37"/>
    <cfRule type="duplicateValues" dxfId="73" priority="38"/>
  </conditionalFormatting>
  <conditionalFormatting sqref="B136">
    <cfRule type="duplicateValues" dxfId="72" priority="1077"/>
  </conditionalFormatting>
  <conditionalFormatting sqref="B135">
    <cfRule type="duplicateValues" dxfId="71" priority="1098"/>
  </conditionalFormatting>
  <conditionalFormatting sqref="B106">
    <cfRule type="duplicateValues" dxfId="70" priority="32"/>
  </conditionalFormatting>
  <conditionalFormatting sqref="E106">
    <cfRule type="duplicateValues" dxfId="69" priority="30"/>
    <cfRule type="duplicateValues" dxfId="68" priority="31"/>
  </conditionalFormatting>
  <conditionalFormatting sqref="B105">
    <cfRule type="duplicateValues" dxfId="67" priority="29"/>
  </conditionalFormatting>
  <conditionalFormatting sqref="E105">
    <cfRule type="duplicateValues" dxfId="66" priority="27"/>
    <cfRule type="duplicateValues" dxfId="65" priority="28"/>
  </conditionalFormatting>
  <conditionalFormatting sqref="B104">
    <cfRule type="duplicateValues" dxfId="64" priority="26"/>
  </conditionalFormatting>
  <conditionalFormatting sqref="E104">
    <cfRule type="duplicateValues" dxfId="63" priority="24"/>
    <cfRule type="duplicateValues" dxfId="62" priority="25"/>
  </conditionalFormatting>
  <conditionalFormatting sqref="B103">
    <cfRule type="duplicateValues" dxfId="61" priority="23"/>
  </conditionalFormatting>
  <conditionalFormatting sqref="E103">
    <cfRule type="duplicateValues" dxfId="60" priority="21"/>
    <cfRule type="duplicateValues" dxfId="59" priority="22"/>
  </conditionalFormatting>
  <conditionalFormatting sqref="B79">
    <cfRule type="duplicateValues" dxfId="58" priority="15"/>
  </conditionalFormatting>
  <conditionalFormatting sqref="E79">
    <cfRule type="duplicateValues" dxfId="57" priority="16"/>
    <cfRule type="duplicateValues" dxfId="56" priority="17"/>
  </conditionalFormatting>
  <conditionalFormatting sqref="B78">
    <cfRule type="duplicateValues" dxfId="55" priority="18"/>
  </conditionalFormatting>
  <conditionalFormatting sqref="E78">
    <cfRule type="duplicateValues" dxfId="54" priority="19"/>
    <cfRule type="duplicateValues" dxfId="53" priority="20"/>
  </conditionalFormatting>
  <conditionalFormatting sqref="B77">
    <cfRule type="duplicateValues" dxfId="52" priority="12"/>
  </conditionalFormatting>
  <conditionalFormatting sqref="E77">
    <cfRule type="duplicateValues" dxfId="51" priority="13"/>
    <cfRule type="duplicateValues" dxfId="50" priority="14"/>
  </conditionalFormatting>
  <conditionalFormatting sqref="B134">
    <cfRule type="duplicateValues" dxfId="49" priority="1160"/>
  </conditionalFormatting>
  <conditionalFormatting sqref="B130">
    <cfRule type="duplicateValues" dxfId="48" priority="1181"/>
  </conditionalFormatting>
  <conditionalFormatting sqref="E130:E136">
    <cfRule type="duplicateValues" dxfId="47" priority="1200"/>
    <cfRule type="duplicateValues" dxfId="46" priority="1201"/>
  </conditionalFormatting>
  <conditionalFormatting sqref="E35:E38">
    <cfRule type="duplicateValues" dxfId="45" priority="9"/>
    <cfRule type="duplicateValues" dxfId="44" priority="10"/>
  </conditionalFormatting>
  <conditionalFormatting sqref="E39:E40">
    <cfRule type="duplicateValues" dxfId="43" priority="7"/>
    <cfRule type="duplicateValues" dxfId="42" priority="8"/>
  </conditionalFormatting>
  <conditionalFormatting sqref="B35:B43">
    <cfRule type="duplicateValues" dxfId="41" priority="11"/>
  </conditionalFormatting>
  <conditionalFormatting sqref="B41:B43">
    <cfRule type="duplicateValues" dxfId="40" priority="4"/>
  </conditionalFormatting>
  <conditionalFormatting sqref="E41:E43">
    <cfRule type="duplicateValues" dxfId="39" priority="5"/>
    <cfRule type="duplicateValues" dxfId="38" priority="6"/>
  </conditionalFormatting>
  <conditionalFormatting sqref="B114">
    <cfRule type="duplicateValues" dxfId="2" priority="1"/>
  </conditionalFormatting>
  <conditionalFormatting sqref="E114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B2" sqref="B2:B17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/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                                                             </v>
      </c>
    </row>
    <row r="3" spans="2:6" ht="18.75" thickBot="1" x14ac:dyDescent="0.3">
      <c r="B3" s="22"/>
      <c r="C3" s="29" t="s">
        <v>17</v>
      </c>
    </row>
    <row r="4" spans="2:6" ht="18.75" thickBot="1" x14ac:dyDescent="0.3">
      <c r="B4" s="22"/>
      <c r="C4" s="29" t="s">
        <v>17</v>
      </c>
    </row>
    <row r="5" spans="2:6" ht="18.75" thickBot="1" x14ac:dyDescent="0.3">
      <c r="B5" s="22"/>
      <c r="C5" s="29" t="s">
        <v>17</v>
      </c>
    </row>
    <row r="6" spans="2:6" ht="18.75" thickBot="1" x14ac:dyDescent="0.3">
      <c r="B6" s="22"/>
      <c r="C6" s="29" t="s">
        <v>17</v>
      </c>
    </row>
    <row r="7" spans="2:6" ht="18.75" thickBot="1" x14ac:dyDescent="0.3">
      <c r="B7" s="22"/>
      <c r="C7" s="29" t="s">
        <v>17</v>
      </c>
    </row>
    <row r="8" spans="2:6" ht="18.75" thickBot="1" x14ac:dyDescent="0.3">
      <c r="B8" s="22"/>
      <c r="C8" s="29" t="s">
        <v>17</v>
      </c>
    </row>
    <row r="9" spans="2:6" ht="18.75" thickBot="1" x14ac:dyDescent="0.3">
      <c r="B9" s="22"/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22"/>
      <c r="C31" s="29" t="s">
        <v>17</v>
      </c>
    </row>
    <row r="32" spans="2:3" ht="18.75" thickBot="1" x14ac:dyDescent="0.3">
      <c r="B32" s="22"/>
      <c r="C32" s="29" t="s">
        <v>17</v>
      </c>
    </row>
    <row r="33" spans="2:3" ht="18.75" thickBot="1" x14ac:dyDescent="0.3">
      <c r="B33" s="22"/>
      <c r="C33" s="29" t="s">
        <v>17</v>
      </c>
    </row>
    <row r="34" spans="2:3" ht="18.75" thickBot="1" x14ac:dyDescent="0.3">
      <c r="B34" s="22"/>
      <c r="C34" s="29" t="s">
        <v>17</v>
      </c>
    </row>
    <row r="35" spans="2:3" ht="18.75" thickBot="1" x14ac:dyDescent="0.3">
      <c r="B35" s="31"/>
      <c r="C35" s="29" t="s">
        <v>17</v>
      </c>
    </row>
    <row r="36" spans="2:3" ht="18.75" thickBot="1" x14ac:dyDescent="0.3">
      <c r="B36" s="31"/>
      <c r="C36" s="29" t="s">
        <v>17</v>
      </c>
    </row>
    <row r="37" spans="2:3" ht="18.75" thickBot="1" x14ac:dyDescent="0.3">
      <c r="B37" s="31"/>
      <c r="C37" s="29" t="s">
        <v>17</v>
      </c>
    </row>
    <row r="38" spans="2:3" ht="18.75" thickBot="1" x14ac:dyDescent="0.3">
      <c r="B38" s="31"/>
      <c r="C38" s="29" t="s">
        <v>17</v>
      </c>
    </row>
    <row r="39" spans="2:3" ht="18.75" thickBot="1" x14ac:dyDescent="0.3">
      <c r="B39" s="31"/>
      <c r="C39" s="29" t="s">
        <v>17</v>
      </c>
    </row>
    <row r="40" spans="2:3" ht="18.75" thickBot="1" x14ac:dyDescent="0.3">
      <c r="B40" s="31"/>
      <c r="C40" s="29" t="s">
        <v>17</v>
      </c>
    </row>
    <row r="41" spans="2:3" ht="18.75" thickBot="1" x14ac:dyDescent="0.3">
      <c r="B41" s="31"/>
      <c r="C41" s="29" t="s">
        <v>17</v>
      </c>
    </row>
    <row r="42" spans="2:3" ht="18.75" thickBot="1" x14ac:dyDescent="0.3">
      <c r="B42" s="31"/>
      <c r="C42" s="29" t="s">
        <v>17</v>
      </c>
    </row>
    <row r="43" spans="2:3" ht="18.75" thickBot="1" x14ac:dyDescent="0.3">
      <c r="B43" s="31"/>
      <c r="C43" s="29" t="s">
        <v>17</v>
      </c>
    </row>
    <row r="44" spans="2:3" ht="18.75" thickBot="1" x14ac:dyDescent="0.3">
      <c r="B44" s="31"/>
      <c r="C44" s="29" t="s">
        <v>17</v>
      </c>
    </row>
    <row r="45" spans="2:3" ht="18.75" thickBot="1" x14ac:dyDescent="0.3">
      <c r="B45" s="31"/>
      <c r="C45" s="29" t="s">
        <v>17</v>
      </c>
    </row>
    <row r="46" spans="2:3" ht="18.75" thickBot="1" x14ac:dyDescent="0.3">
      <c r="B46" s="31"/>
      <c r="C46" s="29" t="s">
        <v>17</v>
      </c>
    </row>
    <row r="47" spans="2:3" ht="18.75" thickBot="1" x14ac:dyDescent="0.3">
      <c r="B47" s="31"/>
      <c r="C47" s="29" t="s">
        <v>17</v>
      </c>
    </row>
    <row r="48" spans="2:3" ht="18.75" thickBot="1" x14ac:dyDescent="0.3">
      <c r="B48" s="31"/>
      <c r="C48" s="29" t="s">
        <v>17</v>
      </c>
    </row>
    <row r="49" spans="2:3" ht="18.75" thickBot="1" x14ac:dyDescent="0.3">
      <c r="B49" s="31"/>
      <c r="C49" s="29" t="s">
        <v>17</v>
      </c>
    </row>
    <row r="50" spans="2:3" ht="18.75" thickBot="1" x14ac:dyDescent="0.3">
      <c r="B50" s="31"/>
      <c r="C50" s="29" t="s">
        <v>17</v>
      </c>
    </row>
    <row r="51" spans="2:3" ht="18.75" thickBot="1" x14ac:dyDescent="0.3">
      <c r="B51" s="31"/>
      <c r="C51" s="29" t="s">
        <v>17</v>
      </c>
    </row>
    <row r="52" spans="2:3" ht="18.75" thickBot="1" x14ac:dyDescent="0.3">
      <c r="B52" s="31"/>
      <c r="C52" s="29" t="s">
        <v>17</v>
      </c>
    </row>
    <row r="53" spans="2:3" ht="18.75" thickBot="1" x14ac:dyDescent="0.3">
      <c r="B53" s="31"/>
      <c r="C53" s="29" t="s">
        <v>17</v>
      </c>
    </row>
    <row r="54" spans="2:3" ht="18.75" thickBot="1" x14ac:dyDescent="0.3">
      <c r="B54" s="31"/>
      <c r="C54" s="29" t="s">
        <v>17</v>
      </c>
    </row>
    <row r="55" spans="2:3" ht="18.75" thickBot="1" x14ac:dyDescent="0.3">
      <c r="B55" s="31"/>
      <c r="C55" s="29" t="s">
        <v>17</v>
      </c>
    </row>
    <row r="56" spans="2:3" ht="18.75" thickBot="1" x14ac:dyDescent="0.3">
      <c r="B56" s="31"/>
      <c r="C56" s="29" t="s">
        <v>17</v>
      </c>
    </row>
    <row r="57" spans="2:3" ht="18.75" thickBot="1" x14ac:dyDescent="0.3">
      <c r="B57" s="31"/>
      <c r="C57" s="29" t="s">
        <v>17</v>
      </c>
    </row>
    <row r="58" spans="2:3" ht="18.75" thickBot="1" x14ac:dyDescent="0.3">
      <c r="B58" s="31"/>
      <c r="C58" s="29" t="s">
        <v>17</v>
      </c>
    </row>
    <row r="59" spans="2:3" ht="18.75" thickBot="1" x14ac:dyDescent="0.3">
      <c r="B59" s="31"/>
      <c r="C59" s="29" t="s">
        <v>17</v>
      </c>
    </row>
    <row r="60" spans="2:3" ht="18.75" thickBot="1" x14ac:dyDescent="0.3">
      <c r="B60" s="31"/>
      <c r="C60" s="29" t="s">
        <v>17</v>
      </c>
    </row>
    <row r="61" spans="2:3" ht="18.75" thickBot="1" x14ac:dyDescent="0.3">
      <c r="B61" s="31"/>
      <c r="C61" s="29" t="s">
        <v>17</v>
      </c>
    </row>
    <row r="62" spans="2:3" ht="18.75" thickBot="1" x14ac:dyDescent="0.3">
      <c r="B62" s="31"/>
      <c r="C62" s="29" t="s">
        <v>17</v>
      </c>
    </row>
    <row r="63" spans="2:3" ht="18.75" thickBot="1" x14ac:dyDescent="0.3">
      <c r="B63" s="31"/>
      <c r="C63" s="29" t="s">
        <v>17</v>
      </c>
    </row>
    <row r="64" spans="2:3" ht="18.75" thickBot="1" x14ac:dyDescent="0.3">
      <c r="B64" s="31"/>
      <c r="C64" s="29" t="s">
        <v>17</v>
      </c>
    </row>
    <row r="65" spans="2:3" ht="18.75" thickBot="1" x14ac:dyDescent="0.3">
      <c r="B65" s="31"/>
      <c r="C65" s="29" t="s">
        <v>17</v>
      </c>
    </row>
    <row r="66" spans="2:3" ht="18.75" thickBot="1" x14ac:dyDescent="0.3">
      <c r="B66" s="31"/>
      <c r="C66" s="29" t="s">
        <v>17</v>
      </c>
    </row>
    <row r="67" spans="2:3" ht="18.75" thickBot="1" x14ac:dyDescent="0.3">
      <c r="B67" s="31"/>
      <c r="C67" s="29" t="s">
        <v>17</v>
      </c>
    </row>
    <row r="68" spans="2:3" ht="18.75" thickBot="1" x14ac:dyDescent="0.3">
      <c r="B68" s="32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5:B48">
    <cfRule type="duplicateValues" dxfId="37" priority="962"/>
  </conditionalFormatting>
  <conditionalFormatting sqref="B35:B68">
    <cfRule type="duplicateValues" dxfId="36" priority="960"/>
  </conditionalFormatting>
  <conditionalFormatting sqref="B31:B34">
    <cfRule type="duplicateValues" dxfId="35" priority="170"/>
  </conditionalFormatting>
  <conditionalFormatting sqref="B31:B34">
    <cfRule type="duplicateValues" dxfId="34" priority="168"/>
    <cfRule type="duplicateValues" dxfId="33" priority="169"/>
  </conditionalFormatting>
  <conditionalFormatting sqref="B31:B34">
    <cfRule type="duplicateValues" dxfId="32" priority="167"/>
  </conditionalFormatting>
  <conditionalFormatting sqref="B31:B34">
    <cfRule type="duplicateValues" dxfId="31" priority="166"/>
  </conditionalFormatting>
  <conditionalFormatting sqref="B31:B34">
    <cfRule type="duplicateValues" dxfId="30" priority="164"/>
    <cfRule type="duplicateValues" dxfId="29" priority="165"/>
  </conditionalFormatting>
  <conditionalFormatting sqref="B31:B34">
    <cfRule type="duplicateValues" dxfId="28" priority="163"/>
  </conditionalFormatting>
  <conditionalFormatting sqref="B21:B30">
    <cfRule type="duplicateValues" dxfId="27" priority="76"/>
  </conditionalFormatting>
  <conditionalFormatting sqref="B21:B30">
    <cfRule type="duplicateValues" dxfId="26" priority="74"/>
    <cfRule type="duplicateValues" dxfId="25" priority="75"/>
  </conditionalFormatting>
  <conditionalFormatting sqref="B21:B30">
    <cfRule type="duplicateValues" dxfId="24" priority="80"/>
  </conditionalFormatting>
  <conditionalFormatting sqref="B21:B30">
    <cfRule type="duplicateValues" dxfId="23" priority="81"/>
    <cfRule type="duplicateValues" dxfId="22" priority="82"/>
  </conditionalFormatting>
  <conditionalFormatting sqref="B17:B20">
    <cfRule type="duplicateValues" dxfId="21" priority="61"/>
  </conditionalFormatting>
  <conditionalFormatting sqref="B17:B20">
    <cfRule type="duplicateValues" dxfId="20" priority="59"/>
    <cfRule type="duplicateValues" dxfId="19" priority="60"/>
  </conditionalFormatting>
  <conditionalFormatting sqref="B17:B20">
    <cfRule type="duplicateValues" dxfId="18" priority="58"/>
  </conditionalFormatting>
  <conditionalFormatting sqref="B17:B20">
    <cfRule type="duplicateValues" dxfId="17" priority="57"/>
  </conditionalFormatting>
  <conditionalFormatting sqref="B17:B20">
    <cfRule type="duplicateValues" dxfId="16" priority="54"/>
    <cfRule type="duplicateValues" dxfId="15" priority="55"/>
    <cfRule type="duplicateValues" dxfId="14" priority="56"/>
  </conditionalFormatting>
  <conditionalFormatting sqref="B17:B20">
    <cfRule type="duplicateValues" dxfId="13" priority="53"/>
  </conditionalFormatting>
  <conditionalFormatting sqref="B9">
    <cfRule type="duplicateValues" dxfId="12" priority="9"/>
  </conditionalFormatting>
  <conditionalFormatting sqref="B16 B2:B4 B8">
    <cfRule type="duplicateValues" dxfId="11" priority="10"/>
  </conditionalFormatting>
  <conditionalFormatting sqref="B6">
    <cfRule type="duplicateValues" dxfId="10" priority="7"/>
  </conditionalFormatting>
  <conditionalFormatting sqref="B7 B5">
    <cfRule type="duplicateValues" dxfId="9" priority="8"/>
  </conditionalFormatting>
  <conditionalFormatting sqref="B15">
    <cfRule type="duplicateValues" dxfId="8" priority="6"/>
  </conditionalFormatting>
  <conditionalFormatting sqref="B14">
    <cfRule type="duplicateValues" dxfId="7" priority="5"/>
  </conditionalFormatting>
  <conditionalFormatting sqref="B13">
    <cfRule type="duplicateValues" dxfId="6" priority="4"/>
  </conditionalFormatting>
  <conditionalFormatting sqref="B12">
    <cfRule type="duplicateValues" dxfId="5" priority="3"/>
  </conditionalFormatting>
  <conditionalFormatting sqref="B11">
    <cfRule type="duplicateValues" dxfId="4" priority="2"/>
  </conditionalFormatting>
  <conditionalFormatting sqref="B10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2021-06-24T03:33:07Z</dcterms:modified>
</cp:coreProperties>
</file>