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3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Efectivo!$A$50:$E$50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B47" i="1"/>
  <c r="B83" i="1"/>
  <c r="C79" i="1"/>
  <c r="C80" i="1"/>
  <c r="C81" i="1"/>
  <c r="C82" i="1"/>
  <c r="A79" i="1"/>
  <c r="A80" i="1"/>
  <c r="A81" i="1"/>
  <c r="A82" i="1"/>
  <c r="C75" i="1"/>
  <c r="C76" i="1"/>
  <c r="C77" i="1"/>
  <c r="A75" i="1"/>
  <c r="A76" i="1"/>
  <c r="A77" i="1"/>
  <c r="C71" i="1"/>
  <c r="C72" i="1"/>
  <c r="C73" i="1"/>
  <c r="C74" i="1"/>
  <c r="C78" i="1"/>
  <c r="A71" i="1"/>
  <c r="A72" i="1"/>
  <c r="A73" i="1"/>
  <c r="A74" i="1"/>
  <c r="A78" i="1"/>
  <c r="C33" i="1"/>
  <c r="C34" i="1"/>
  <c r="C35" i="1"/>
  <c r="C36" i="1"/>
  <c r="A33" i="1"/>
  <c r="A34" i="1"/>
  <c r="A35" i="1"/>
  <c r="A36" i="1"/>
  <c r="C26" i="1" l="1"/>
  <c r="A26" i="1"/>
  <c r="C28" i="1"/>
  <c r="A28" i="1"/>
  <c r="C27" i="1"/>
  <c r="A27" i="1"/>
  <c r="C30" i="1"/>
  <c r="A30" i="1"/>
  <c r="C29" i="1"/>
  <c r="A29" i="1"/>
  <c r="C31" i="1"/>
  <c r="A31" i="1"/>
  <c r="C45" i="1" l="1"/>
  <c r="A45" i="1"/>
  <c r="C23" i="1"/>
  <c r="A23" i="1"/>
  <c r="C22" i="1"/>
  <c r="A22" i="1"/>
  <c r="C21" i="1"/>
  <c r="A21" i="1"/>
  <c r="C25" i="1" l="1"/>
  <c r="A25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A24" i="1" l="1"/>
  <c r="C24" i="1"/>
  <c r="C63" i="1"/>
  <c r="B10" i="1"/>
  <c r="A46" i="1"/>
  <c r="A63" i="1"/>
  <c r="C46" i="1"/>
  <c r="A43" i="1"/>
  <c r="A44" i="1"/>
  <c r="C43" i="1"/>
  <c r="C44" i="1"/>
  <c r="A32" i="1" l="1"/>
  <c r="C32" i="1"/>
  <c r="B15" i="1"/>
  <c r="B54" i="1" l="1"/>
  <c r="C53" i="1"/>
  <c r="A53" i="1"/>
  <c r="A52" i="1" l="1"/>
  <c r="C52" i="1"/>
  <c r="A62" i="1"/>
  <c r="C62" i="1"/>
  <c r="A20" i="1" l="1"/>
  <c r="C20" i="1"/>
  <c r="A14" i="1" l="1"/>
  <c r="C14" i="1"/>
  <c r="A42" i="1"/>
  <c r="C42" i="1"/>
  <c r="A41" i="1" l="1"/>
  <c r="C41" i="1"/>
  <c r="C61" i="1" l="1"/>
  <c r="A61" i="1"/>
  <c r="A51" i="1" l="1"/>
  <c r="C51" i="1"/>
  <c r="F2" i="3" l="1"/>
  <c r="A19" i="1" l="1"/>
  <c r="C19" i="1"/>
  <c r="A57" i="1" l="1"/>
</calcChain>
</file>

<file path=xl/sharedStrings.xml><?xml version="1.0" encoding="utf-8"?>
<sst xmlns="http://schemas.openxmlformats.org/spreadsheetml/2006/main" count="989" uniqueCount="31">
  <si>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</si>
  <si>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</si>
  <si>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</si>
  <si>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</si>
  <si>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</si>
  <si>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</si>
  <si>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</si>
  <si>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</si>
  <si>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</si>
  <si>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</si>
  <si>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</si>
  <si>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</si>
  <si>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</si>
  <si>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</si>
  <si>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</si>
  <si>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</si>
  <si>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</si>
  <si>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</si>
  <si>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</si>
  <si>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</si>
  <si>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</si>
  <si>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</si>
  <si>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</si>
  <si>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</si>
  <si>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</si>
  <si>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3335928609 </t>
  </si>
  <si>
    <t>SUR</t>
  </si>
  <si>
    <t xml:space="preserve">ATM Oficina San Cristobal III (Lobby) </t>
  </si>
  <si>
    <t>3335929143 </t>
  </si>
  <si>
    <t>3335929166 </t>
  </si>
  <si>
    <t>2 Gavetas Fallando + 1 Vaciia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</si>
</sst>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="70" zoomScaleNormal="70" workbookViewId="0">
      <selection activeCell="E83" sqref="A1:E83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44369.708333333336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44370.25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3" t="s">
        <v>26</v>
      </c>
      <c r="B9" s="22"/>
      <c r="C9" s="25" t="s">
        <v>27</v>
      </c>
      <c r="D9" s="16" t="s">
        <v>24</v>
      </c>
      <c r="E9" s="27"/>
    </row>
    <row r="10" spans="1:5" ht="18" x14ac:dyDescent="0.25">
      <c r="A10" s="3" t="s">
        <v>11</v>
      </c>
      <c r="B10" s="38">
        <f>COUNT(B9:B9)</f>
        <v>0</v>
      </c>
      <c r="C10" s="59"/>
      <c r="D10" s="60"/>
      <c r="E10" s="61"/>
    </row>
    <row r="11" spans="1:5" x14ac:dyDescent="0.25">
      <c r="B11" s="5"/>
      <c r="E11" s="5"/>
    </row>
    <row r="12" spans="1:5" ht="18" x14ac:dyDescent="0.25">
      <c r="A12" s="56" t="s">
        <v>16</v>
      </c>
      <c r="B12" s="57"/>
      <c r="C12" s="57"/>
      <c r="D12" s="57"/>
      <c r="E12" s="58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2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40"/>
      <c r="D15" s="41"/>
      <c r="E15" s="42"/>
    </row>
    <row r="16" spans="1:5" ht="15.75" thickBot="1" x14ac:dyDescent="0.3">
      <c r="B16" s="5"/>
      <c r="E16" s="5"/>
    </row>
    <row r="17" spans="1:5" ht="18.75" thickBot="1" x14ac:dyDescent="0.3">
      <c r="A17" s="43" t="s">
        <v>14</v>
      </c>
      <c r="B17" s="44"/>
      <c r="C17" s="44"/>
      <c r="D17" s="44"/>
      <c r="E17" s="4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394</v>
      </c>
      <c r="C19" s="25" t="str">
        <f>VLOOKUP(B19,'[1]LISTADO ATM'!$A$2:$B$822,2,0)</f>
        <v xml:space="preserve">ATM Multicentro La Sirena Luperón </v>
      </c>
      <c r="D19" s="15" t="s">
        <v>10</v>
      </c>
      <c r="E19" s="22">
        <v>3335923938</v>
      </c>
    </row>
    <row r="20" spans="1:5" ht="18.75" customHeight="1" x14ac:dyDescent="0.25">
      <c r="A20" s="22" t="str">
        <f>VLOOKUP(B20,'[1]LISTADO ATM'!$A$2:$C$822,3,0)</f>
        <v>NORTE</v>
      </c>
      <c r="B20" s="22">
        <v>903</v>
      </c>
      <c r="C20" s="25" t="str">
        <f>VLOOKUP(B20,'[1]LISTADO ATM'!$A$2:$B$822,2,0)</f>
        <v xml:space="preserve">ATM Oficina La Vega Real I </v>
      </c>
      <c r="D20" s="15" t="s">
        <v>10</v>
      </c>
      <c r="E20" s="27">
        <v>3335927689</v>
      </c>
    </row>
    <row r="21" spans="1:5" ht="18.75" customHeight="1" x14ac:dyDescent="0.25">
      <c r="A21" s="22" t="str">
        <f>VLOOKUP(B21,'[1]LISTADO ATM'!$A$2:$C$822,3,0)</f>
        <v>DISTRITO NACIONAL</v>
      </c>
      <c r="B21" s="22">
        <v>239</v>
      </c>
      <c r="C21" s="25" t="str">
        <f>VLOOKUP(B21,'[1]LISTADO ATM'!$A$2:$B$822,2,0)</f>
        <v xml:space="preserve">ATM Autobanco Charles de Gaulle </v>
      </c>
      <c r="D21" s="15" t="s">
        <v>10</v>
      </c>
      <c r="E21" s="27">
        <v>3335928835</v>
      </c>
    </row>
    <row r="22" spans="1:5" ht="18.75" customHeight="1" x14ac:dyDescent="0.25">
      <c r="A22" s="22" t="str">
        <f>VLOOKUP(B22,'[1]LISTADO ATM'!$A$2:$C$822,3,0)</f>
        <v>NORTE</v>
      </c>
      <c r="B22" s="22">
        <v>3</v>
      </c>
      <c r="C22" s="25" t="str">
        <f>VLOOKUP(B22,'[1]LISTADO ATM'!$A$2:$B$822,2,0)</f>
        <v>ATM Autoservicio La Vega Real</v>
      </c>
      <c r="D22" s="15" t="s">
        <v>10</v>
      </c>
      <c r="E22" s="27">
        <v>3335928615</v>
      </c>
    </row>
    <row r="23" spans="1:5" ht="18.75" customHeight="1" x14ac:dyDescent="0.25">
      <c r="A23" s="22" t="str">
        <f>VLOOKUP(B23,'[1]LISTADO ATM'!$A$2:$C$822,3,0)</f>
        <v>DISTRITO NACIONAL</v>
      </c>
      <c r="B23" s="22">
        <v>949</v>
      </c>
      <c r="C23" s="25" t="str">
        <f>VLOOKUP(B23,'[1]LISTADO ATM'!$A$2:$B$822,2,0)</f>
        <v xml:space="preserve">ATM S/M Bravo San Isidro Coral Mall </v>
      </c>
      <c r="D23" s="15" t="s">
        <v>10</v>
      </c>
      <c r="E23" s="27">
        <v>3335929028</v>
      </c>
    </row>
    <row r="24" spans="1:5" ht="18.75" customHeight="1" x14ac:dyDescent="0.25">
      <c r="A24" s="22" t="str">
        <f>VLOOKUP(B24,'[1]LISTADO ATM'!$A$2:$C$822,3,0)</f>
        <v>ESTE</v>
      </c>
      <c r="B24" s="22">
        <v>912</v>
      </c>
      <c r="C24" s="25" t="str">
        <f>VLOOKUP(B24,'[1]LISTADO ATM'!$A$2:$B$822,2,0)</f>
        <v xml:space="preserve">ATM Oficina San Pedro II </v>
      </c>
      <c r="D24" s="15" t="s">
        <v>10</v>
      </c>
      <c r="E24" s="27" t="s">
        <v>28</v>
      </c>
    </row>
    <row r="25" spans="1:5" ht="18.75" customHeight="1" x14ac:dyDescent="0.25">
      <c r="A25" s="22" t="str">
        <f>VLOOKUP(B25,'[1]LISTADO ATM'!$A$2:$C$822,3,0)</f>
        <v>SUR</v>
      </c>
      <c r="B25" s="22">
        <v>984</v>
      </c>
      <c r="C25" s="25" t="str">
        <f>VLOOKUP(B25,'[1]LISTADO ATM'!$A$2:$B$822,2,0)</f>
        <v xml:space="preserve">ATM Oficina Neiba II </v>
      </c>
      <c r="D25" s="15" t="s">
        <v>10</v>
      </c>
      <c r="E25" s="27">
        <v>3335929144</v>
      </c>
    </row>
    <row r="26" spans="1:5" ht="18.75" customHeight="1" x14ac:dyDescent="0.25">
      <c r="A26" s="22" t="str">
        <f>VLOOKUP(B26,'[1]LISTADO ATM'!$A$2:$C$822,3,0)</f>
        <v>NORTE</v>
      </c>
      <c r="B26" s="22">
        <v>965</v>
      </c>
      <c r="C26" s="25" t="str">
        <f>VLOOKUP(B26,'[1]LISTADO ATM'!$A$2:$B$822,2,0)</f>
        <v xml:space="preserve">ATM S/M La Fuente FUN (Santiago) </v>
      </c>
      <c r="D26" s="15" t="s">
        <v>10</v>
      </c>
      <c r="E26" s="27">
        <v>3335929162</v>
      </c>
    </row>
    <row r="27" spans="1:5" ht="18.75" customHeight="1" x14ac:dyDescent="0.25">
      <c r="A27" s="22" t="str">
        <f>VLOOKUP(B27,'[1]LISTADO ATM'!$A$2:$C$822,3,0)</f>
        <v>ESTE</v>
      </c>
      <c r="B27" s="22">
        <v>673</v>
      </c>
      <c r="C27" s="25" t="str">
        <f>VLOOKUP(B27,'[1]LISTADO ATM'!$A$2:$B$822,2,0)</f>
        <v>ATM Clínica Dr. Cruz Jiminián</v>
      </c>
      <c r="D27" s="15" t="s">
        <v>10</v>
      </c>
      <c r="E27" s="27">
        <v>3335929163</v>
      </c>
    </row>
    <row r="28" spans="1:5" ht="18.75" customHeight="1" x14ac:dyDescent="0.25">
      <c r="A28" s="22" t="str">
        <f>VLOOKUP(B28,'[1]LISTADO ATM'!$A$2:$C$822,3,0)</f>
        <v>DISTRITO NACIONAL</v>
      </c>
      <c r="B28" s="22">
        <v>493</v>
      </c>
      <c r="C28" s="25" t="str">
        <f>VLOOKUP(B28,'[1]LISTADO ATM'!$A$2:$B$822,2,0)</f>
        <v xml:space="preserve">ATM Oficina Haina Occidental II </v>
      </c>
      <c r="D28" s="15" t="s">
        <v>10</v>
      </c>
      <c r="E28" s="27">
        <v>3335929164</v>
      </c>
    </row>
    <row r="29" spans="1:5" ht="18.75" customHeight="1" x14ac:dyDescent="0.25">
      <c r="A29" s="22" t="str">
        <f>VLOOKUP(B29,'[1]LISTADO ATM'!$A$2:$C$822,3,0)</f>
        <v>NORTE</v>
      </c>
      <c r="B29" s="22">
        <v>256</v>
      </c>
      <c r="C29" s="25" t="str">
        <f>VLOOKUP(B29,'[1]LISTADO ATM'!$A$2:$B$822,2,0)</f>
        <v xml:space="preserve">ATM Oficina Licey Al Medio </v>
      </c>
      <c r="D29" s="15" t="s">
        <v>10</v>
      </c>
      <c r="E29" s="27">
        <v>3335929165</v>
      </c>
    </row>
    <row r="30" spans="1:5" ht="18.75" customHeight="1" x14ac:dyDescent="0.25">
      <c r="A30" s="22" t="str">
        <f>VLOOKUP(B30,'[1]LISTADO ATM'!$A$2:$C$822,3,0)</f>
        <v>DISTRITO NACIONAL</v>
      </c>
      <c r="B30" s="22">
        <v>642</v>
      </c>
      <c r="C30" s="25" t="str">
        <f>VLOOKUP(B30,'[1]LISTADO ATM'!$A$2:$B$822,2,0)</f>
        <v xml:space="preserve">ATM OMSA Sto. Dgo. </v>
      </c>
      <c r="D30" s="15" t="s">
        <v>10</v>
      </c>
      <c r="E30" s="27" t="s">
        <v>29</v>
      </c>
    </row>
    <row r="31" spans="1:5" ht="18.75" customHeight="1" x14ac:dyDescent="0.25">
      <c r="A31" s="22" t="str">
        <f>VLOOKUP(B31,'[1]LISTADO ATM'!$A$2:$C$822,3,0)</f>
        <v>SUR</v>
      </c>
      <c r="B31" s="22">
        <v>750</v>
      </c>
      <c r="C31" s="25" t="str">
        <f>VLOOKUP(B31,'[1]LISTADO ATM'!$A$2:$B$822,2,0)</f>
        <v xml:space="preserve">ATM UNP Duvergé </v>
      </c>
      <c r="D31" s="15" t="s">
        <v>10</v>
      </c>
      <c r="E31" s="27">
        <v>3335929167</v>
      </c>
    </row>
    <row r="32" spans="1:5" ht="18.75" customHeight="1" x14ac:dyDescent="0.25">
      <c r="A32" s="22" t="str">
        <f>VLOOKUP(B32,'[1]LISTADO ATM'!$A$2:$C$822,3,0)</f>
        <v>DISTRITO NACIONAL</v>
      </c>
      <c r="B32" s="22">
        <v>908</v>
      </c>
      <c r="C32" s="25" t="str">
        <f>VLOOKUP(B32,'[1]LISTADO ATM'!$A$2:$B$822,2,0)</f>
        <v xml:space="preserve">ATM Oficina Plaza Botánika </v>
      </c>
      <c r="D32" s="15" t="s">
        <v>10</v>
      </c>
      <c r="E32" s="27">
        <v>3335929168</v>
      </c>
    </row>
    <row r="33" spans="1:5" ht="18.75" customHeight="1" x14ac:dyDescent="0.25">
      <c r="A33" s="22" t="str">
        <f>VLOOKUP(B33,'[1]LISTADO ATM'!$A$2:$C$822,3,0)</f>
        <v>NORTE</v>
      </c>
      <c r="B33" s="22">
        <v>290</v>
      </c>
      <c r="C33" s="25" t="str">
        <f>VLOOKUP(B33,'[1]LISTADO ATM'!$A$2:$B$822,2,0)</f>
        <v xml:space="preserve">ATM Oficina San Francisco de Macorís </v>
      </c>
      <c r="D33" s="15" t="s">
        <v>10</v>
      </c>
      <c r="E33" s="27">
        <v>3335929171</v>
      </c>
    </row>
    <row r="34" spans="1:5" ht="18.75" customHeight="1" x14ac:dyDescent="0.25">
      <c r="A34" s="22" t="str">
        <f>VLOOKUP(B34,'[1]LISTADO ATM'!$A$2:$C$822,3,0)</f>
        <v>ESTE</v>
      </c>
      <c r="B34" s="22">
        <v>345</v>
      </c>
      <c r="C34" s="25" t="str">
        <f>VLOOKUP(B34,'[1]LISTADO ATM'!$A$2:$B$822,2,0)</f>
        <v>ATM Ofic. Yamasa II</v>
      </c>
      <c r="D34" s="15" t="s">
        <v>10</v>
      </c>
      <c r="E34" s="27">
        <v>3335929172</v>
      </c>
    </row>
    <row r="35" spans="1:5" ht="18.75" customHeight="1" x14ac:dyDescent="0.25">
      <c r="A35" s="22" t="str">
        <f>VLOOKUP(B35,'[1]LISTADO ATM'!$A$2:$C$822,3,0)</f>
        <v>ESTE</v>
      </c>
      <c r="B35" s="22">
        <v>772</v>
      </c>
      <c r="C35" s="25" t="str">
        <f>VLOOKUP(B35,'[1]LISTADO ATM'!$A$2:$B$822,2,0)</f>
        <v xml:space="preserve">ATM UNP Yamasá </v>
      </c>
      <c r="D35" s="15" t="s">
        <v>10</v>
      </c>
      <c r="E35" s="27">
        <v>3335929176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884</v>
      </c>
      <c r="C36" s="25" t="str">
        <f>VLOOKUP(B36,'[1]LISTADO ATM'!$A$2:$B$822,2,0)</f>
        <v xml:space="preserve">ATM UNP Olé Sabana Perdida </v>
      </c>
      <c r="D36" s="15" t="s">
        <v>10</v>
      </c>
      <c r="E36" s="27">
        <v>3335929181</v>
      </c>
    </row>
    <row r="37" spans="1:5" ht="18.75" thickBot="1" x14ac:dyDescent="0.3">
      <c r="A37" s="26"/>
      <c r="B37" s="36">
        <f>COUNT(B19:B36)</f>
        <v>18</v>
      </c>
      <c r="C37" s="14"/>
      <c r="D37" s="14"/>
      <c r="E37" s="14"/>
    </row>
    <row r="38" spans="1:5" ht="15.75" thickBot="1" x14ac:dyDescent="0.3">
      <c r="B38" s="5"/>
      <c r="E38" s="5"/>
    </row>
    <row r="39" spans="1:5" ht="18.75" customHeight="1" thickBot="1" x14ac:dyDescent="0.3">
      <c r="A39" s="43" t="s">
        <v>20</v>
      </c>
      <c r="B39" s="44"/>
      <c r="C39" s="44"/>
      <c r="D39" s="44"/>
      <c r="E39" s="45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33" t="str">
        <f>VLOOKUP(B41,'[1]LISTADO ATM'!$A$2:$C$822,3,0)</f>
        <v>DISTRITO NACIONAL</v>
      </c>
      <c r="B41" s="37">
        <v>577</v>
      </c>
      <c r="C41" s="25" t="str">
        <f>VLOOKUP(B41,'[1]LISTADO ATM'!$A$2:$B$822,2,0)</f>
        <v xml:space="preserve">ATM Olé Ave. Duarte </v>
      </c>
      <c r="D41" s="22" t="s">
        <v>18</v>
      </c>
      <c r="E41" s="27">
        <v>3335926028</v>
      </c>
    </row>
    <row r="42" spans="1:5" ht="18" x14ac:dyDescent="0.25">
      <c r="A42" s="33" t="str">
        <f>VLOOKUP(B42,'[1]LISTADO ATM'!$A$2:$C$822,3,0)</f>
        <v>SUR</v>
      </c>
      <c r="B42" s="37">
        <v>730</v>
      </c>
      <c r="C42" s="25" t="str">
        <f>VLOOKUP(B42,'[1]LISTADO ATM'!$A$2:$B$822,2,0)</f>
        <v xml:space="preserve">ATM Palacio de Justicia Barahona </v>
      </c>
      <c r="D42" s="22" t="s">
        <v>18</v>
      </c>
      <c r="E42" s="27">
        <v>3335927322</v>
      </c>
    </row>
    <row r="43" spans="1:5" ht="18" x14ac:dyDescent="0.25">
      <c r="A43" s="33" t="str">
        <f>VLOOKUP(B43,'[1]LISTADO ATM'!$A$2:$C$822,3,0)</f>
        <v>DISTRITO NACIONAL</v>
      </c>
      <c r="B43" s="37">
        <v>575</v>
      </c>
      <c r="C43" s="25" t="str">
        <f>VLOOKUP(B43,'[1]LISTADO ATM'!$A$2:$B$822,2,0)</f>
        <v xml:space="preserve">ATM EDESUR Tiradentes </v>
      </c>
      <c r="D43" s="22" t="s">
        <v>18</v>
      </c>
      <c r="E43" s="27">
        <v>3335928519</v>
      </c>
    </row>
    <row r="44" spans="1:5" ht="18" x14ac:dyDescent="0.25">
      <c r="A44" s="33" t="str">
        <f>VLOOKUP(B44,'[1]LISTADO ATM'!$A$2:$C$822,3,0)</f>
        <v>DISTRITO NACIONAL</v>
      </c>
      <c r="B44" s="37">
        <v>235</v>
      </c>
      <c r="C44" s="25" t="str">
        <f>VLOOKUP(B44,'[1]LISTADO ATM'!$A$2:$B$822,2,0)</f>
        <v xml:space="preserve">ATM Oficina Multicentro La Sirena San Isidro </v>
      </c>
      <c r="D44" s="22" t="s">
        <v>18</v>
      </c>
      <c r="E44" s="27" t="s">
        <v>25</v>
      </c>
    </row>
    <row r="45" spans="1:5" ht="18" x14ac:dyDescent="0.25">
      <c r="A45" s="33" t="str">
        <f>VLOOKUP(B45,'[1]LISTADO ATM'!$A$2:$C$822,3,0)</f>
        <v>DISTRITO NACIONAL</v>
      </c>
      <c r="B45" s="37">
        <v>620</v>
      </c>
      <c r="C45" s="25" t="str">
        <f>VLOOKUP(B45,'[1]LISTADO ATM'!$A$2:$B$822,2,0)</f>
        <v xml:space="preserve">ATM Ministerio de Medio Ambiente </v>
      </c>
      <c r="D45" s="22" t="s">
        <v>18</v>
      </c>
      <c r="E45" s="27">
        <v>3335928779</v>
      </c>
    </row>
    <row r="46" spans="1:5" ht="18" x14ac:dyDescent="0.25">
      <c r="A46" s="33" t="str">
        <f>VLOOKUP(B46,'[1]LISTADO ATM'!$A$2:$C$822,3,0)</f>
        <v>DISTRITO NACIONAL</v>
      </c>
      <c r="B46" s="37">
        <v>561</v>
      </c>
      <c r="C46" s="25" t="str">
        <f>VLOOKUP(B46,'[1]LISTADO ATM'!$A$2:$B$822,2,0)</f>
        <v xml:space="preserve">ATM Comando Regional P.N. S.D. Este </v>
      </c>
      <c r="D46" s="22" t="s">
        <v>18</v>
      </c>
      <c r="E46" s="27">
        <v>3335928779</v>
      </c>
    </row>
    <row r="47" spans="1:5" ht="18" x14ac:dyDescent="0.25">
      <c r="A47" s="26" t="s">
        <v>11</v>
      </c>
      <c r="B47" s="38">
        <f>COUNT(B41:B46)</f>
        <v>6</v>
      </c>
      <c r="C47" s="14"/>
      <c r="D47" s="14"/>
      <c r="E47" s="14"/>
    </row>
    <row r="48" spans="1:5" ht="15.75" thickBot="1" x14ac:dyDescent="0.3">
      <c r="B48" s="5"/>
      <c r="E48" s="5"/>
    </row>
    <row r="49" spans="1:5" ht="18" customHeight="1" x14ac:dyDescent="0.25">
      <c r="A49" s="64" t="s">
        <v>13</v>
      </c>
      <c r="B49" s="65"/>
      <c r="C49" s="65"/>
      <c r="D49" s="65"/>
      <c r="E49" s="66"/>
    </row>
    <row r="50" spans="1:5" ht="18" x14ac:dyDescent="0.25">
      <c r="A50" s="2" t="s">
        <v>5</v>
      </c>
      <c r="B50" s="2" t="s">
        <v>6</v>
      </c>
      <c r="C50" s="4" t="s">
        <v>7</v>
      </c>
      <c r="D50" s="18" t="s">
        <v>8</v>
      </c>
      <c r="E50" s="18" t="s">
        <v>9</v>
      </c>
    </row>
    <row r="51" spans="1:5" ht="18" x14ac:dyDescent="0.25">
      <c r="A51" s="19" t="str">
        <f>VLOOKUP(B51,'[1]LISTADO ATM'!$A$2:$C$822,3,0)</f>
        <v>NORTE</v>
      </c>
      <c r="B51" s="22">
        <v>291</v>
      </c>
      <c r="C51" s="25" t="str">
        <f>VLOOKUP(B51,'[1]LISTADO ATM'!$A$2:$B$822,2,0)</f>
        <v xml:space="preserve">ATM S/M Jumbo Las Colinas </v>
      </c>
      <c r="D51" s="39" t="s">
        <v>22</v>
      </c>
      <c r="E51" s="22">
        <v>3335925489</v>
      </c>
    </row>
    <row r="52" spans="1:5" ht="18" x14ac:dyDescent="0.25">
      <c r="A52" s="19" t="str">
        <f>VLOOKUP(B52,'[1]LISTADO ATM'!$A$2:$C$822,3,0)</f>
        <v>NORTE</v>
      </c>
      <c r="B52" s="22">
        <v>431</v>
      </c>
      <c r="C52" s="25" t="str">
        <f>VLOOKUP(B52,'[1]LISTADO ATM'!$A$2:$B$822,2,0)</f>
        <v xml:space="preserve">ATM Autoservicio Sol (Santiago) </v>
      </c>
      <c r="D52" s="39" t="s">
        <v>22</v>
      </c>
      <c r="E52" s="22">
        <v>3335927584</v>
      </c>
    </row>
    <row r="53" spans="1:5" ht="18" x14ac:dyDescent="0.25">
      <c r="A53" s="19" t="str">
        <f>VLOOKUP(B53,'[1]LISTADO ATM'!$A$2:$C$822,3,0)</f>
        <v>DISTRITO NACIONAL</v>
      </c>
      <c r="B53" s="22">
        <v>793</v>
      </c>
      <c r="C53" s="25" t="str">
        <f>VLOOKUP(B53,'[1]LISTADO ATM'!$A$2:$B$822,2,0)</f>
        <v xml:space="preserve">ATM Centro de Caja Agora Mall </v>
      </c>
      <c r="D53" s="39" t="s">
        <v>22</v>
      </c>
      <c r="E53" s="22">
        <v>3335929145</v>
      </c>
    </row>
    <row r="54" spans="1:5" ht="18" x14ac:dyDescent="0.25">
      <c r="A54" s="26" t="s">
        <v>11</v>
      </c>
      <c r="B54" s="38">
        <f>COUNT(B51:B53)</f>
        <v>3</v>
      </c>
      <c r="C54" s="14"/>
      <c r="D54" s="17"/>
      <c r="E54" s="17"/>
    </row>
    <row r="55" spans="1:5" ht="15.75" thickBot="1" x14ac:dyDescent="0.3">
      <c r="B55" s="5"/>
      <c r="E55" s="5"/>
    </row>
    <row r="56" spans="1:5" ht="18.75" customHeight="1" thickBot="1" x14ac:dyDescent="0.3">
      <c r="A56" s="48" t="s">
        <v>12</v>
      </c>
      <c r="B56" s="49"/>
      <c r="C56" t="s">
        <v>17</v>
      </c>
      <c r="D56" s="5"/>
      <c r="E56" s="5"/>
    </row>
    <row r="57" spans="1:5" ht="18.75" thickBot="1" x14ac:dyDescent="0.3">
      <c r="A57" s="34">
        <f>+B37+B47+B54</f>
        <v>27</v>
      </c>
      <c r="B57" s="35"/>
    </row>
    <row r="58" spans="1:5" ht="15.75" thickBot="1" x14ac:dyDescent="0.3">
      <c r="B58" s="5"/>
      <c r="E58" s="5"/>
    </row>
    <row r="59" spans="1:5" ht="18.75" customHeight="1" thickBot="1" x14ac:dyDescent="0.3">
      <c r="A59" s="43" t="s">
        <v>15</v>
      </c>
      <c r="B59" s="44"/>
      <c r="C59" s="44"/>
      <c r="D59" s="44"/>
      <c r="E59" s="45"/>
    </row>
    <row r="60" spans="1:5" ht="18" x14ac:dyDescent="0.25">
      <c r="A60" s="6" t="s">
        <v>5</v>
      </c>
      <c r="B60" s="6" t="s">
        <v>6</v>
      </c>
      <c r="C60" s="4" t="s">
        <v>7</v>
      </c>
      <c r="D60" s="46" t="s">
        <v>8</v>
      </c>
      <c r="E60" s="47"/>
    </row>
    <row r="61" spans="1:5" ht="18" x14ac:dyDescent="0.25">
      <c r="A61" s="22" t="str">
        <f>VLOOKUP(B61,'[1]LISTADO ATM'!$A$2:$C$822,3,0)</f>
        <v>DISTRITO NACIONAL</v>
      </c>
      <c r="B61" s="22">
        <v>568</v>
      </c>
      <c r="C61" s="22" t="str">
        <f>VLOOKUP(B61,'[1]LISTADO ATM'!$A$2:$B$822,2,0)</f>
        <v xml:space="preserve">ATM Ministerio de Educación </v>
      </c>
      <c r="D61" s="62" t="s">
        <v>23</v>
      </c>
      <c r="E61" s="63"/>
    </row>
    <row r="62" spans="1:5" ht="18" x14ac:dyDescent="0.25">
      <c r="A62" s="22" t="str">
        <f>VLOOKUP(B62,'[1]LISTADO ATM'!$A$2:$C$822,3,0)</f>
        <v>ESTE</v>
      </c>
      <c r="B62" s="22">
        <v>294</v>
      </c>
      <c r="C62" s="22" t="str">
        <f>VLOOKUP(B62,'[1]LISTADO ATM'!$A$2:$B$822,2,0)</f>
        <v xml:space="preserve">ATM Plaza Zaglul San Pedro II </v>
      </c>
      <c r="D62" s="62" t="s">
        <v>21</v>
      </c>
      <c r="E62" s="63"/>
    </row>
    <row r="63" spans="1:5" ht="18" x14ac:dyDescent="0.25">
      <c r="A63" s="22" t="str">
        <f>VLOOKUP(B63,'[1]LISTADO ATM'!$A$2:$C$822,3,0)</f>
        <v>DISTRITO NACIONAL</v>
      </c>
      <c r="B63" s="22">
        <v>578</v>
      </c>
      <c r="C63" s="22" t="str">
        <f>VLOOKUP(B63,'[1]LISTADO ATM'!$A$2:$B$822,2,0)</f>
        <v xml:space="preserve">ATM Procuraduría General de la República </v>
      </c>
      <c r="D63" s="62" t="s">
        <v>23</v>
      </c>
      <c r="E63" s="63"/>
    </row>
    <row r="64" spans="1:5" ht="18" x14ac:dyDescent="0.25">
      <c r="A64" s="22" t="str">
        <f>VLOOKUP(B64,'[1]LISTADO ATM'!$A$2:$C$822,3,0)</f>
        <v>DISTRITO NACIONAL</v>
      </c>
      <c r="B64" s="22">
        <v>974</v>
      </c>
      <c r="C64" s="22" t="str">
        <f>VLOOKUP(B64,'[1]LISTADO ATM'!$A$2:$B$822,2,0)</f>
        <v xml:space="preserve">ATM S/M Nacional Ave. Lope de Vega </v>
      </c>
      <c r="D64" s="62" t="s">
        <v>23</v>
      </c>
      <c r="E64" s="63"/>
    </row>
    <row r="65" spans="1:5" ht="18" x14ac:dyDescent="0.25">
      <c r="A65" s="22" t="str">
        <f>VLOOKUP(B65,'[1]LISTADO ATM'!$A$2:$C$822,3,0)</f>
        <v>SUR</v>
      </c>
      <c r="B65" s="22">
        <v>766</v>
      </c>
      <c r="C65" s="22" t="str">
        <f>VLOOKUP(B65,'[1]LISTADO ATM'!$A$2:$B$822,2,0)</f>
        <v xml:space="preserve">ATM Oficina Azua II </v>
      </c>
      <c r="D65" s="62" t="s">
        <v>23</v>
      </c>
      <c r="E65" s="63"/>
    </row>
    <row r="66" spans="1:5" ht="18" x14ac:dyDescent="0.25">
      <c r="A66" s="22" t="str">
        <f>VLOOKUP(B66,'[1]LISTADO ATM'!$A$2:$C$822,3,0)</f>
        <v>DISTRITO NACIONAL</v>
      </c>
      <c r="B66" s="22">
        <v>973</v>
      </c>
      <c r="C66" s="22" t="str">
        <f>VLOOKUP(B66,'[1]LISTADO ATM'!$A$2:$B$822,2,0)</f>
        <v xml:space="preserve">ATM Oficina Sabana de la Mar </v>
      </c>
      <c r="D66" s="62" t="s">
        <v>21</v>
      </c>
      <c r="E66" s="63"/>
    </row>
    <row r="67" spans="1:5" ht="18" x14ac:dyDescent="0.25">
      <c r="A67" s="22" t="str">
        <f>VLOOKUP(B67,'[1]LISTADO ATM'!$A$2:$C$822,3,0)</f>
        <v>ESTE</v>
      </c>
      <c r="B67" s="22">
        <v>159</v>
      </c>
      <c r="C67" s="22" t="str">
        <f>VLOOKUP(B67,'[1]LISTADO ATM'!$A$2:$B$822,2,0)</f>
        <v xml:space="preserve">ATM Hotel Dreams Bayahibe I </v>
      </c>
      <c r="D67" s="62" t="s">
        <v>21</v>
      </c>
      <c r="E67" s="63"/>
    </row>
    <row r="68" spans="1:5" ht="18" x14ac:dyDescent="0.25">
      <c r="A68" s="22" t="str">
        <f>VLOOKUP(B68,'[1]LISTADO ATM'!$A$2:$C$822,3,0)</f>
        <v>SUR</v>
      </c>
      <c r="B68" s="22">
        <v>311</v>
      </c>
      <c r="C68" s="22" t="str">
        <f>VLOOKUP(B68,'[1]LISTADO ATM'!$A$2:$B$822,2,0)</f>
        <v>ATM Plaza Eroski</v>
      </c>
      <c r="D68" s="62" t="s">
        <v>21</v>
      </c>
      <c r="E68" s="63"/>
    </row>
    <row r="69" spans="1:5" ht="18" x14ac:dyDescent="0.25">
      <c r="A69" s="22" t="str">
        <f>VLOOKUP(B69,'[1]LISTADO ATM'!$A$2:$C$822,3,0)</f>
        <v>DISTRITO NACIONAL</v>
      </c>
      <c r="B69" s="22">
        <v>670</v>
      </c>
      <c r="C69" s="22" t="str">
        <f>VLOOKUP(B69,'[1]LISTADO ATM'!$A$2:$B$822,2,0)</f>
        <v>ATM Estación Texaco Algodón</v>
      </c>
      <c r="D69" s="62" t="s">
        <v>21</v>
      </c>
      <c r="E69" s="63"/>
    </row>
    <row r="70" spans="1:5" ht="18" x14ac:dyDescent="0.25">
      <c r="A70" s="22" t="str">
        <f>VLOOKUP(B70,'[1]LISTADO ATM'!$A$2:$C$822,3,0)</f>
        <v>NORTE</v>
      </c>
      <c r="B70" s="22">
        <v>643</v>
      </c>
      <c r="C70" s="22" t="str">
        <f>VLOOKUP(B70,'[1]LISTADO ATM'!$A$2:$B$822,2,0)</f>
        <v xml:space="preserve">ATM Oficina Valerio </v>
      </c>
      <c r="D70" s="62" t="s">
        <v>21</v>
      </c>
      <c r="E70" s="63"/>
    </row>
    <row r="71" spans="1:5" ht="18" x14ac:dyDescent="0.25">
      <c r="A71" s="22" t="str">
        <f>VLOOKUP(B71,'[1]LISTADO ATM'!$A$2:$C$822,3,0)</f>
        <v>NORTE</v>
      </c>
      <c r="B71" s="22">
        <v>307</v>
      </c>
      <c r="C71" s="22" t="str">
        <f>VLOOKUP(B71,'[1]LISTADO ATM'!$A$2:$B$822,2,0)</f>
        <v>ATM Oficina Nagua II</v>
      </c>
      <c r="D71" s="62" t="s">
        <v>21</v>
      </c>
      <c r="E71" s="63"/>
    </row>
    <row r="72" spans="1:5" ht="18" x14ac:dyDescent="0.25">
      <c r="A72" s="22" t="str">
        <f>VLOOKUP(B72,'[1]LISTADO ATM'!$A$2:$C$822,3,0)</f>
        <v>DISTRITO NACIONAL</v>
      </c>
      <c r="B72" s="22">
        <v>378</v>
      </c>
      <c r="C72" s="22" t="str">
        <f>VLOOKUP(B72,'[1]LISTADO ATM'!$A$2:$B$822,2,0)</f>
        <v>ATM UNP Villa Flores</v>
      </c>
      <c r="D72" s="62" t="s">
        <v>21</v>
      </c>
      <c r="E72" s="63"/>
    </row>
    <row r="73" spans="1:5" ht="18" x14ac:dyDescent="0.25">
      <c r="A73" s="22" t="str">
        <f>VLOOKUP(B73,'[1]LISTADO ATM'!$A$2:$C$822,3,0)</f>
        <v>ESTE</v>
      </c>
      <c r="B73" s="22">
        <v>427</v>
      </c>
      <c r="C73" s="22" t="str">
        <f>VLOOKUP(B73,'[1]LISTADO ATM'!$A$2:$B$822,2,0)</f>
        <v xml:space="preserve">ATM Almacenes Iberia (Hato Mayor) </v>
      </c>
      <c r="D73" s="62" t="s">
        <v>21</v>
      </c>
      <c r="E73" s="63"/>
    </row>
    <row r="74" spans="1:5" ht="18" x14ac:dyDescent="0.25">
      <c r="A74" s="22" t="str">
        <f>VLOOKUP(B74,'[1]LISTADO ATM'!$A$2:$C$822,3,0)</f>
        <v>DISTRITO NACIONAL</v>
      </c>
      <c r="B74" s="22">
        <v>234</v>
      </c>
      <c r="C74" s="22" t="str">
        <f>VLOOKUP(B74,'[1]LISTADO ATM'!$A$2:$B$822,2,0)</f>
        <v xml:space="preserve">ATM Oficina Boca Chica I </v>
      </c>
      <c r="D74" s="62" t="s">
        <v>21</v>
      </c>
      <c r="E74" s="63"/>
    </row>
    <row r="75" spans="1:5" ht="18" x14ac:dyDescent="0.25">
      <c r="A75" s="22" t="str">
        <f>VLOOKUP(B75,'[1]LISTADO ATM'!$A$2:$C$822,3,0)</f>
        <v>DISTRITO NACIONAL</v>
      </c>
      <c r="B75" s="22">
        <v>623</v>
      </c>
      <c r="C75" s="22" t="str">
        <f>VLOOKUP(B75,'[1]LISTADO ATM'!$A$2:$B$822,2,0)</f>
        <v xml:space="preserve">ATM Operaciones Especiales (Manoguayabo) </v>
      </c>
      <c r="D75" s="62" t="s">
        <v>21</v>
      </c>
      <c r="E75" s="63"/>
    </row>
    <row r="76" spans="1:5" ht="18" x14ac:dyDescent="0.25">
      <c r="A76" s="22" t="str">
        <f>VLOOKUP(B76,'[1]LISTADO ATM'!$A$2:$C$822,3,0)</f>
        <v>DISTRITO NACIONAL</v>
      </c>
      <c r="B76" s="22">
        <v>628</v>
      </c>
      <c r="C76" s="22" t="str">
        <f>VLOOKUP(B76,'[1]LISTADO ATM'!$A$2:$B$822,2,0)</f>
        <v xml:space="preserve">ATM Autobanco San Isidro </v>
      </c>
      <c r="D76" s="62" t="s">
        <v>21</v>
      </c>
      <c r="E76" s="63"/>
    </row>
    <row r="77" spans="1:5" ht="18" x14ac:dyDescent="0.25">
      <c r="A77" s="22" t="str">
        <f>VLOOKUP(B77,'[1]LISTADO ATM'!$A$2:$C$822,3,0)</f>
        <v>NORTE</v>
      </c>
      <c r="B77" s="22">
        <v>650</v>
      </c>
      <c r="C77" s="22" t="str">
        <f>VLOOKUP(B77,'[1]LISTADO ATM'!$A$2:$B$822,2,0)</f>
        <v>ATM Edificio 911 (Santiago)</v>
      </c>
      <c r="D77" s="62" t="s">
        <v>21</v>
      </c>
      <c r="E77" s="63"/>
    </row>
    <row r="78" spans="1:5" ht="18" x14ac:dyDescent="0.25">
      <c r="A78" s="22" t="str">
        <f>VLOOKUP(B78,'[1]LISTADO ATM'!$A$2:$C$822,3,0)</f>
        <v>SUR</v>
      </c>
      <c r="B78" s="22">
        <v>764</v>
      </c>
      <c r="C78" s="22" t="str">
        <f>VLOOKUP(B78,'[1]LISTADO ATM'!$A$2:$B$822,2,0)</f>
        <v xml:space="preserve">ATM Oficina Elías Piña </v>
      </c>
      <c r="D78" s="62" t="s">
        <v>23</v>
      </c>
      <c r="E78" s="63"/>
    </row>
    <row r="79" spans="1:5" ht="18" x14ac:dyDescent="0.25">
      <c r="A79" s="22" t="str">
        <f>VLOOKUP(B79,'[1]LISTADO ATM'!$A$2:$C$822,3,0)</f>
        <v>SUR</v>
      </c>
      <c r="B79" s="22">
        <v>873</v>
      </c>
      <c r="C79" s="22" t="str">
        <f>VLOOKUP(B79,'[1]LISTADO ATM'!$A$2:$B$822,2,0)</f>
        <v xml:space="preserve">ATM Centro de Caja San Cristóbal II </v>
      </c>
      <c r="D79" s="62" t="s">
        <v>21</v>
      </c>
      <c r="E79" s="63"/>
    </row>
    <row r="80" spans="1:5" ht="18" x14ac:dyDescent="0.25">
      <c r="A80" s="22" t="str">
        <f>VLOOKUP(B80,'[1]LISTADO ATM'!$A$2:$C$822,3,0)</f>
        <v>DISTRITO NACIONAL</v>
      </c>
      <c r="B80" s="22">
        <v>911</v>
      </c>
      <c r="C80" s="22" t="str">
        <f>VLOOKUP(B80,'[1]LISTADO ATM'!$A$2:$B$822,2,0)</f>
        <v xml:space="preserve">ATM Oficina Venezuela II </v>
      </c>
      <c r="D80" s="62" t="s">
        <v>23</v>
      </c>
      <c r="E80" s="63"/>
    </row>
    <row r="81" spans="1:5" ht="18" x14ac:dyDescent="0.25">
      <c r="A81" s="22" t="str">
        <f>VLOOKUP(B81,'[1]LISTADO ATM'!$A$2:$C$822,3,0)</f>
        <v>NORTE</v>
      </c>
      <c r="B81" s="22">
        <v>937</v>
      </c>
      <c r="C81" s="22" t="str">
        <f>VLOOKUP(B81,'[1]LISTADO ATM'!$A$2:$B$822,2,0)</f>
        <v xml:space="preserve">ATM Autobanco Oficina La Vega II </v>
      </c>
      <c r="D81" s="62" t="s">
        <v>30</v>
      </c>
      <c r="E81" s="63"/>
    </row>
    <row r="82" spans="1:5" ht="18" x14ac:dyDescent="0.25">
      <c r="A82" s="22" t="str">
        <f>VLOOKUP(B82,'[1]LISTADO ATM'!$A$2:$C$822,3,0)</f>
        <v>ESTE</v>
      </c>
      <c r="B82" s="22">
        <v>945</v>
      </c>
      <c r="C82" s="22" t="str">
        <f>VLOOKUP(B82,'[1]LISTADO ATM'!$A$2:$B$822,2,0)</f>
        <v xml:space="preserve">ATM UNP El Valle (Hato Mayor) </v>
      </c>
      <c r="D82" s="62" t="s">
        <v>30</v>
      </c>
      <c r="E82" s="63"/>
    </row>
    <row r="83" spans="1:5" ht="18.75" thickBot="1" x14ac:dyDescent="0.3">
      <c r="A83" s="26" t="s">
        <v>11</v>
      </c>
      <c r="B83" s="36">
        <f>COUNT(B61:B82)</f>
        <v>22</v>
      </c>
      <c r="C83" s="23"/>
      <c r="D83" s="23"/>
      <c r="E83" s="24"/>
    </row>
  </sheetData>
  <mergeCells count="34">
    <mergeCell ref="D81:E81"/>
    <mergeCell ref="D82:E82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70:E70"/>
    <mergeCell ref="A49:E49"/>
    <mergeCell ref="A39:E39"/>
    <mergeCell ref="D61:E61"/>
    <mergeCell ref="D63:E63"/>
    <mergeCell ref="D64:E64"/>
    <mergeCell ref="D65:E65"/>
    <mergeCell ref="D66:E66"/>
    <mergeCell ref="D67:E67"/>
    <mergeCell ref="D68:E68"/>
    <mergeCell ref="D69:E69"/>
    <mergeCell ref="D62:E62"/>
    <mergeCell ref="A1:E1"/>
    <mergeCell ref="A2:E2"/>
    <mergeCell ref="A7:E7"/>
    <mergeCell ref="C10:E10"/>
    <mergeCell ref="A12:E12"/>
    <mergeCell ref="C15:E15"/>
    <mergeCell ref="A17:E17"/>
    <mergeCell ref="D60:E60"/>
    <mergeCell ref="A59:E59"/>
    <mergeCell ref="A56:B5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7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50" priority="962"/>
  </conditionalFormatting>
  <conditionalFormatting sqref="B35:B68">
    <cfRule type="duplicateValues" dxfId="49" priority="960"/>
  </conditionalFormatting>
  <conditionalFormatting sqref="B31:B34">
    <cfRule type="duplicateValues" dxfId="48" priority="170"/>
  </conditionalFormatting>
  <conditionalFormatting sqref="B31:B34">
    <cfRule type="duplicateValues" dxfId="47" priority="168"/>
    <cfRule type="duplicateValues" dxfId="46" priority="169"/>
  </conditionalFormatting>
  <conditionalFormatting sqref="B31:B34">
    <cfRule type="duplicateValues" dxfId="45" priority="167"/>
  </conditionalFormatting>
  <conditionalFormatting sqref="B31:B34">
    <cfRule type="duplicateValues" dxfId="44" priority="166"/>
  </conditionalFormatting>
  <conditionalFormatting sqref="B31:B34">
    <cfRule type="duplicateValues" dxfId="43" priority="164"/>
    <cfRule type="duplicateValues" dxfId="42" priority="165"/>
  </conditionalFormatting>
  <conditionalFormatting sqref="B31:B34">
    <cfRule type="duplicateValues" dxfId="41" priority="163"/>
  </conditionalFormatting>
  <conditionalFormatting sqref="B21:B30">
    <cfRule type="duplicateValues" dxfId="40" priority="76"/>
  </conditionalFormatting>
  <conditionalFormatting sqref="B21:B30">
    <cfRule type="duplicateValues" dxfId="39" priority="74"/>
    <cfRule type="duplicateValues" dxfId="38" priority="75"/>
  </conditionalFormatting>
  <conditionalFormatting sqref="B21:B30">
    <cfRule type="duplicateValues" dxfId="37" priority="80"/>
  </conditionalFormatting>
  <conditionalFormatting sqref="B21:B30">
    <cfRule type="duplicateValues" dxfId="36" priority="81"/>
    <cfRule type="duplicateValues" dxfId="35" priority="82"/>
  </conditionalFormatting>
  <conditionalFormatting sqref="B17:B20">
    <cfRule type="duplicateValues" dxfId="34" priority="61"/>
  </conditionalFormatting>
  <conditionalFormatting sqref="B17:B20">
    <cfRule type="duplicateValues" dxfId="33" priority="59"/>
    <cfRule type="duplicateValues" dxfId="32" priority="60"/>
  </conditionalFormatting>
  <conditionalFormatting sqref="B17:B20">
    <cfRule type="duplicateValues" dxfId="31" priority="58"/>
  </conditionalFormatting>
  <conditionalFormatting sqref="B17:B20">
    <cfRule type="duplicateValues" dxfId="30" priority="57"/>
  </conditionalFormatting>
  <conditionalFormatting sqref="B17:B20">
    <cfRule type="duplicateValues" dxfId="29" priority="54"/>
    <cfRule type="duplicateValues" dxfId="28" priority="55"/>
    <cfRule type="duplicateValues" dxfId="27" priority="56"/>
  </conditionalFormatting>
  <conditionalFormatting sqref="B17:B20">
    <cfRule type="duplicateValues" dxfId="26" priority="53"/>
  </conditionalFormatting>
  <conditionalFormatting sqref="B9">
    <cfRule type="duplicateValues" dxfId="25" priority="9"/>
  </conditionalFormatting>
  <conditionalFormatting sqref="B16 B2:B4 B8">
    <cfRule type="duplicateValues" dxfId="24" priority="10"/>
  </conditionalFormatting>
  <conditionalFormatting sqref="B6">
    <cfRule type="duplicateValues" dxfId="23" priority="7"/>
  </conditionalFormatting>
  <conditionalFormatting sqref="B7 B5">
    <cfRule type="duplicateValues" dxfId="22" priority="8"/>
  </conditionalFormatting>
  <conditionalFormatting sqref="B15">
    <cfRule type="duplicateValues" dxfId="21" priority="6"/>
  </conditionalFormatting>
  <conditionalFormatting sqref="B14">
    <cfRule type="duplicateValues" dxfId="20" priority="5"/>
  </conditionalFormatting>
  <conditionalFormatting sqref="B13">
    <cfRule type="duplicateValues" dxfId="19" priority="4"/>
  </conditionalFormatting>
  <conditionalFormatting sqref="B12">
    <cfRule type="duplicateValues" dxfId="18" priority="3"/>
  </conditionalFormatting>
  <conditionalFormatting sqref="B11">
    <cfRule type="duplicateValues" dxfId="17" priority="2"/>
  </conditionalFormatting>
  <conditionalFormatting sqref="B10">
    <cfRule type="duplicateValues" dxfId="1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2021-06-23T10:56:38Z</dcterms:modified>
</cp:coreProperties>
</file>