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24\"/>
    </mc:Choice>
  </mc:AlternateContent>
  <bookViews>
    <workbookView xWindow="0" yWindow="0" windowWidth="15360" windowHeight="7650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Efectivo!$A$122:$E$122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9" i="1" l="1"/>
  <c r="B96" i="1"/>
  <c r="C114" i="1"/>
  <c r="A114" i="1"/>
  <c r="C113" i="1"/>
  <c r="A113" i="1"/>
  <c r="C116" i="1"/>
  <c r="A116" i="1"/>
  <c r="C115" i="1"/>
  <c r="A115" i="1"/>
  <c r="C89" i="1"/>
  <c r="A89" i="1"/>
  <c r="C88" i="1"/>
  <c r="A88" i="1"/>
  <c r="C91" i="1"/>
  <c r="A91" i="1"/>
  <c r="C90" i="1"/>
  <c r="A90" i="1"/>
  <c r="C93" i="1"/>
  <c r="A93" i="1"/>
  <c r="C92" i="1"/>
  <c r="A92" i="1"/>
  <c r="C94" i="1"/>
  <c r="A94" i="1"/>
  <c r="C110" i="1" l="1"/>
  <c r="A110" i="1"/>
  <c r="C112" i="1"/>
  <c r="A112" i="1"/>
  <c r="C111" i="1"/>
  <c r="A111" i="1"/>
  <c r="C117" i="1"/>
  <c r="A117" i="1"/>
  <c r="C109" i="1"/>
  <c r="A109" i="1"/>
  <c r="C146" i="1"/>
  <c r="A146" i="1"/>
  <c r="C145" i="1"/>
  <c r="A145" i="1"/>
  <c r="C144" i="1"/>
  <c r="A144" i="1"/>
  <c r="C149" i="1"/>
  <c r="A149" i="1"/>
  <c r="C148" i="1"/>
  <c r="A148" i="1"/>
  <c r="C147" i="1"/>
  <c r="A147" i="1"/>
  <c r="C142" i="1"/>
  <c r="A142" i="1"/>
  <c r="C141" i="1"/>
  <c r="A141" i="1"/>
  <c r="C140" i="1"/>
  <c r="A140" i="1"/>
  <c r="C139" i="1"/>
  <c r="A139" i="1"/>
  <c r="C83" i="1"/>
  <c r="A83" i="1"/>
  <c r="C82" i="1"/>
  <c r="A82" i="1"/>
  <c r="C81" i="1"/>
  <c r="A81" i="1"/>
  <c r="C80" i="1"/>
  <c r="A80" i="1"/>
  <c r="C79" i="1"/>
  <c r="A79" i="1"/>
  <c r="C78" i="1"/>
  <c r="A78" i="1"/>
  <c r="C77" i="1"/>
  <c r="A77" i="1"/>
  <c r="C76" i="1"/>
  <c r="A76" i="1"/>
  <c r="C75" i="1"/>
  <c r="A75" i="1"/>
  <c r="B59" i="1" l="1"/>
  <c r="B66" i="1"/>
  <c r="C55" i="1"/>
  <c r="A55" i="1"/>
  <c r="C54" i="1"/>
  <c r="A54" i="1"/>
  <c r="C53" i="1"/>
  <c r="A53" i="1"/>
  <c r="C52" i="1"/>
  <c r="A52" i="1"/>
  <c r="B153" i="1"/>
  <c r="C118" i="1"/>
  <c r="A118" i="1"/>
  <c r="C95" i="1"/>
  <c r="A95" i="1"/>
  <c r="C87" i="1"/>
  <c r="A87" i="1"/>
  <c r="C152" i="1"/>
  <c r="A152" i="1"/>
  <c r="C151" i="1"/>
  <c r="A151" i="1"/>
  <c r="C150" i="1"/>
  <c r="A150" i="1"/>
  <c r="C138" i="1"/>
  <c r="A138" i="1"/>
  <c r="C143" i="1"/>
  <c r="A143" i="1"/>
  <c r="C106" i="1"/>
  <c r="A106" i="1"/>
  <c r="C108" i="1"/>
  <c r="A108" i="1"/>
  <c r="C107" i="1"/>
  <c r="A107" i="1"/>
  <c r="C74" i="1"/>
  <c r="A74" i="1"/>
  <c r="C85" i="1"/>
  <c r="A85" i="1"/>
  <c r="C84" i="1"/>
  <c r="A84" i="1"/>
  <c r="C86" i="1"/>
  <c r="A86" i="1"/>
  <c r="A48" i="1" l="1"/>
  <c r="C48" i="1"/>
  <c r="A49" i="1"/>
  <c r="C49" i="1"/>
  <c r="A50" i="1"/>
  <c r="C50" i="1"/>
  <c r="A51" i="1"/>
  <c r="C51" i="1"/>
  <c r="A42" i="1"/>
  <c r="C42" i="1"/>
  <c r="A43" i="1"/>
  <c r="C43" i="1"/>
  <c r="A44" i="1"/>
  <c r="C44" i="1"/>
  <c r="A45" i="1"/>
  <c r="C45" i="1"/>
  <c r="A46" i="1"/>
  <c r="C46" i="1"/>
  <c r="A47" i="1"/>
  <c r="C47" i="1"/>
  <c r="A34" i="1"/>
  <c r="C34" i="1"/>
  <c r="A35" i="1"/>
  <c r="C35" i="1"/>
  <c r="A36" i="1"/>
  <c r="C36" i="1"/>
  <c r="A37" i="1"/>
  <c r="C37" i="1"/>
  <c r="A38" i="1"/>
  <c r="C38" i="1"/>
  <c r="A39" i="1"/>
  <c r="C39" i="1"/>
  <c r="A40" i="1"/>
  <c r="C40" i="1"/>
  <c r="A41" i="1"/>
  <c r="C41" i="1"/>
  <c r="A29" i="1"/>
  <c r="C29" i="1"/>
  <c r="A30" i="1"/>
  <c r="C30" i="1"/>
  <c r="A31" i="1"/>
  <c r="C31" i="1"/>
  <c r="A32" i="1"/>
  <c r="C32" i="1"/>
  <c r="A33" i="1"/>
  <c r="C33" i="1"/>
  <c r="B125" i="1"/>
  <c r="A102" i="1"/>
  <c r="C102" i="1"/>
  <c r="A103" i="1"/>
  <c r="C103" i="1"/>
  <c r="A104" i="1"/>
  <c r="C104" i="1"/>
  <c r="A105" i="1"/>
  <c r="C105" i="1"/>
  <c r="A137" i="1"/>
  <c r="C137" i="1"/>
  <c r="A124" i="1"/>
  <c r="C124" i="1"/>
  <c r="C123" i="1"/>
  <c r="A123" i="1"/>
  <c r="A70" i="1"/>
  <c r="C70" i="1"/>
  <c r="A71" i="1"/>
  <c r="C71" i="1"/>
  <c r="A72" i="1"/>
  <c r="C72" i="1"/>
  <c r="A73" i="1"/>
  <c r="C73" i="1"/>
  <c r="A64" i="1"/>
  <c r="C64" i="1"/>
  <c r="A65" i="1"/>
  <c r="C65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C101" i="1" l="1"/>
  <c r="A101" i="1"/>
  <c r="C9" i="1" l="1"/>
  <c r="A9" i="1"/>
  <c r="C136" i="1" l="1"/>
  <c r="A136" i="1"/>
  <c r="C135" i="1" l="1"/>
  <c r="A135" i="1"/>
  <c r="C134" i="1" l="1"/>
  <c r="A134" i="1"/>
  <c r="A133" i="1" l="1"/>
  <c r="C133" i="1"/>
  <c r="A63" i="1" l="1"/>
  <c r="C63" i="1"/>
  <c r="A100" i="1" l="1"/>
  <c r="C100" i="1"/>
  <c r="C132" i="1" l="1"/>
  <c r="A132" i="1"/>
  <c r="F2" i="3" l="1"/>
  <c r="A128" i="1" l="1"/>
</calcChain>
</file>

<file path=xl/sharedStrings.xml><?xml version="1.0" encoding="utf-8"?>
<sst xmlns="http://schemas.openxmlformats.org/spreadsheetml/2006/main" count="1077" uniqueCount="55">
  <si>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</si>
  <si>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</si>
  <si>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</si>
  <si>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</si>
  <si>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</si>
  <si>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</si>
  <si>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</si>
  <si>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</si>
  <si>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</si>
  <si>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</si>
  <si>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</si>
  <si>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</si>
  <si>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</si>
  <si>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</si>
  <si>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</si>
  <si>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</si>
  <si>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</si>
  <si>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</si>
  <si>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</si>
  <si>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</si>
  <si>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</si>
  <si>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Vacías</t>
  </si>
  <si>
    <t>GAVETA DE DEPOSITO LLENA</t>
  </si>
  <si>
    <t>2 Gavetas Vacías + 1 Fallando</t>
  </si>
  <si>
    <t>Abastecido</t>
  </si>
  <si>
    <t>2 Gavetas Fallando + 1 Vacia</t>
  </si>
  <si>
    <t>3335930651 </t>
  </si>
  <si>
    <t>3335930614 </t>
  </si>
  <si>
    <t>3335930771 </t>
  </si>
  <si>
    <t>3335930833 </t>
  </si>
  <si>
    <t>3335930875 </t>
  </si>
  <si>
    <t>3335930889 </t>
  </si>
  <si>
    <t>3335930896 </t>
  </si>
  <si>
    <t>3335930902 </t>
  </si>
  <si>
    <t>3335930906 </t>
  </si>
  <si>
    <t>3335930953 </t>
  </si>
  <si>
    <t>3335931133 </t>
  </si>
  <si>
    <t>3335931141 </t>
  </si>
  <si>
    <t>3335931156 </t>
  </si>
  <si>
    <t>3335931164 </t>
  </si>
  <si>
    <t>3335931192 </t>
  </si>
  <si>
    <t>3335931416 </t>
  </si>
  <si>
    <t>3335931422 </t>
  </si>
  <si>
    <t>3335931429 </t>
  </si>
  <si>
    <t>3335931432 </t>
  </si>
  <si>
    <t>3335931446 </t>
  </si>
  <si>
    <t>3335931456 </t>
  </si>
  <si>
    <t>3335931559 </t>
  </si>
  <si>
    <t>3335931587 </t>
  </si>
  <si>
    <t>3335931767 </t>
  </si>
  <si>
    <t>SUR</t>
  </si>
  <si>
    <t xml:space="preserve">ATM Estacion Eco Cibeles (Las Matas de Farfán) </t>
  </si>
  <si>
    <t>DISTRITO NACIONAL</t>
  </si>
  <si>
    <t xml:space="preserve">ATM Edificio Propagas </t>
  </si>
  <si>
    <t>ATM Olé Jacobo Majluta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</si>
</sst>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7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38" xfId="0" applyFont="1" applyFill="1" applyBorder="1" applyAlignment="1">
      <alignment horizontal="center" vertical="center" wrapText="1"/>
    </xf>
    <xf numFmtId="0" fontId="6" fillId="6" borderId="39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horizontal="center" vertical="center" wrapText="1"/>
    </xf>
    <xf numFmtId="0" fontId="10" fillId="9" borderId="37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31"/>
      <tableStyleElement type="headerRow" dxfId="130"/>
      <tableStyleElement type="totalRow" dxfId="129"/>
      <tableStyleElement type="firstColumn" dxfId="128"/>
      <tableStyleElement type="lastColumn" dxfId="127"/>
      <tableStyleElement type="firstRowStripe" dxfId="126"/>
      <tableStyleElement type="firstColumnStripe" dxfId="1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"/>
  <sheetViews>
    <sheetView tabSelected="1" zoomScale="84" zoomScaleNormal="84" workbookViewId="0">
      <selection activeCell="F12" sqref="F12"/>
    </sheetView>
  </sheetViews>
  <sheetFormatPr baseColWidth="10" defaultColWidth="23.42578125" defaultRowHeight="15" x14ac:dyDescent="0.25"/>
  <cols>
    <col min="1" max="1" width="26.42578125" bestFit="1" customWidth="1"/>
    <col min="2" max="2" width="23" style="28" customWidth="1"/>
    <col min="3" max="3" width="63.28515625" customWidth="1"/>
    <col min="4" max="4" width="39.28515625" bestFit="1" customWidth="1"/>
    <col min="5" max="5" width="18.85546875" bestFit="1" customWidth="1"/>
  </cols>
  <sheetData>
    <row r="1" spans="1:5" ht="22.5" x14ac:dyDescent="0.25">
      <c r="A1" s="42" t="s">
        <v>1</v>
      </c>
      <c r="B1" s="43"/>
      <c r="C1" s="43"/>
      <c r="D1" s="43"/>
      <c r="E1" s="44"/>
    </row>
    <row r="2" spans="1:5" ht="25.5" x14ac:dyDescent="0.25">
      <c r="A2" s="45" t="s">
        <v>0</v>
      </c>
      <c r="B2" s="46"/>
      <c r="C2" s="46"/>
      <c r="D2" s="46"/>
      <c r="E2" s="47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44371.25</v>
      </c>
      <c r="C4" s="1"/>
      <c r="D4" s="1"/>
      <c r="E4" s="11"/>
    </row>
    <row r="5" spans="1:5" ht="18.75" thickBot="1" x14ac:dyDescent="0.3">
      <c r="A5" s="7" t="s">
        <v>3</v>
      </c>
      <c r="B5" s="9">
        <v>44371.708333333336</v>
      </c>
      <c r="C5" s="8"/>
      <c r="D5" s="1"/>
      <c r="E5" s="11"/>
    </row>
    <row r="6" spans="1:5" ht="12.75" customHeight="1" x14ac:dyDescent="0.25">
      <c r="B6" s="1"/>
      <c r="C6" s="1"/>
      <c r="D6" s="1"/>
      <c r="E6" s="13"/>
    </row>
    <row r="7" spans="1:5" ht="18" x14ac:dyDescent="0.25">
      <c r="A7" s="48" t="s">
        <v>4</v>
      </c>
      <c r="B7" s="49"/>
      <c r="C7" s="49"/>
      <c r="D7" s="49"/>
      <c r="E7" s="50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33" t="str">
        <f>VLOOKUP(B9,'[1]LISTADO ATM'!$A$2:$C$822,3,0)</f>
        <v>NORTE</v>
      </c>
      <c r="B9" s="22">
        <v>151</v>
      </c>
      <c r="C9" s="25" t="str">
        <f>VLOOKUP(B9,'[1]LISTADO ATM'!$A$2:$B$822,2,0)</f>
        <v xml:space="preserve">ATM Oficina Nagua </v>
      </c>
      <c r="D9" s="16" t="s">
        <v>24</v>
      </c>
      <c r="E9" s="27">
        <v>3335930531</v>
      </c>
    </row>
    <row r="10" spans="1:5" ht="18" x14ac:dyDescent="0.25">
      <c r="A10" s="33" t="str">
        <f>VLOOKUP(B10,'[1]LISTADO ATM'!$A$2:$C$822,3,0)</f>
        <v>ESTE</v>
      </c>
      <c r="B10" s="22">
        <v>114</v>
      </c>
      <c r="C10" s="25" t="str">
        <f>VLOOKUP(B10,'[1]LISTADO ATM'!$A$2:$B$822,2,0)</f>
        <v xml:space="preserve">ATM Oficina Hato Mayor </v>
      </c>
      <c r="D10" s="16" t="s">
        <v>24</v>
      </c>
      <c r="E10" s="27" t="s">
        <v>32</v>
      </c>
    </row>
    <row r="11" spans="1:5" ht="18" x14ac:dyDescent="0.25">
      <c r="A11" s="33" t="str">
        <f>VLOOKUP(B11,'[1]LISTADO ATM'!$A$2:$C$822,3,0)</f>
        <v>SUR</v>
      </c>
      <c r="B11" s="22">
        <v>101</v>
      </c>
      <c r="C11" s="25" t="str">
        <f>VLOOKUP(B11,'[1]LISTADO ATM'!$A$2:$B$822,2,0)</f>
        <v xml:space="preserve">ATM Oficina San Juan de la Maguana I </v>
      </c>
      <c r="D11" s="16" t="s">
        <v>24</v>
      </c>
      <c r="E11" s="27">
        <v>3335930552</v>
      </c>
    </row>
    <row r="12" spans="1:5" ht="18" x14ac:dyDescent="0.25">
      <c r="A12" s="33" t="str">
        <f>VLOOKUP(B12,'[1]LISTADO ATM'!$A$2:$C$822,3,0)</f>
        <v>SUR</v>
      </c>
      <c r="B12" s="22">
        <v>48</v>
      </c>
      <c r="C12" s="25" t="str">
        <f>VLOOKUP(B12,'[1]LISTADO ATM'!$A$2:$B$822,2,0)</f>
        <v xml:space="preserve">ATM Autoservicio Neiba I </v>
      </c>
      <c r="D12" s="16" t="s">
        <v>24</v>
      </c>
      <c r="E12" s="27">
        <v>3335930562</v>
      </c>
    </row>
    <row r="13" spans="1:5" ht="18" x14ac:dyDescent="0.25">
      <c r="A13" s="33" t="str">
        <f>VLOOKUP(B13,'[1]LISTADO ATM'!$A$2:$C$822,3,0)</f>
        <v>DISTRITO NACIONAL</v>
      </c>
      <c r="B13" s="22">
        <v>717</v>
      </c>
      <c r="C13" s="25" t="str">
        <f>VLOOKUP(B13,'[1]LISTADO ATM'!$A$2:$B$822,2,0)</f>
        <v xml:space="preserve">ATM Oficina Los Alcarrizos </v>
      </c>
      <c r="D13" s="16" t="s">
        <v>24</v>
      </c>
      <c r="E13" s="27">
        <v>3335930557</v>
      </c>
    </row>
    <row r="14" spans="1:5" ht="18" x14ac:dyDescent="0.25">
      <c r="A14" s="33" t="str">
        <f>VLOOKUP(B14,'[1]LISTADO ATM'!$A$2:$C$822,3,0)</f>
        <v>SUR</v>
      </c>
      <c r="B14" s="22">
        <v>615</v>
      </c>
      <c r="C14" s="25" t="str">
        <f>VLOOKUP(B14,'[1]LISTADO ATM'!$A$2:$B$822,2,0)</f>
        <v xml:space="preserve">ATM Estación Sunix Cabral (Barahona) </v>
      </c>
      <c r="D14" s="16" t="s">
        <v>24</v>
      </c>
      <c r="E14" s="27">
        <v>3335930536</v>
      </c>
    </row>
    <row r="15" spans="1:5" ht="18" x14ac:dyDescent="0.25">
      <c r="A15" s="33" t="str">
        <f>VLOOKUP(B15,'[1]LISTADO ATM'!$A$2:$C$822,3,0)</f>
        <v>DISTRITO NACIONAL</v>
      </c>
      <c r="B15" s="22">
        <v>26</v>
      </c>
      <c r="C15" s="25" t="str">
        <f>VLOOKUP(B15,'[1]LISTADO ATM'!$A$2:$B$822,2,0)</f>
        <v>ATM S/M Jumbo San Isidro</v>
      </c>
      <c r="D15" s="16" t="s">
        <v>24</v>
      </c>
      <c r="E15" s="27">
        <v>3335930511</v>
      </c>
    </row>
    <row r="16" spans="1:5" ht="18" x14ac:dyDescent="0.25">
      <c r="A16" s="33" t="str">
        <f>VLOOKUP(B16,'[1]LISTADO ATM'!$A$2:$C$822,3,0)</f>
        <v>DISTRITO NACIONAL</v>
      </c>
      <c r="B16" s="22">
        <v>724</v>
      </c>
      <c r="C16" s="25" t="str">
        <f>VLOOKUP(B16,'[1]LISTADO ATM'!$A$2:$B$822,2,0)</f>
        <v xml:space="preserve">ATM El Huacal I </v>
      </c>
      <c r="D16" s="16" t="s">
        <v>24</v>
      </c>
      <c r="E16" s="27">
        <v>3335930569</v>
      </c>
    </row>
    <row r="17" spans="1:5" ht="18" x14ac:dyDescent="0.25">
      <c r="A17" s="33" t="str">
        <f>VLOOKUP(B17,'[1]LISTADO ATM'!$A$2:$C$822,3,0)</f>
        <v>DISTRITO NACIONAL</v>
      </c>
      <c r="B17" s="22">
        <v>441</v>
      </c>
      <c r="C17" s="25" t="str">
        <f>VLOOKUP(B17,'[1]LISTADO ATM'!$A$2:$B$822,2,0)</f>
        <v>ATM Estacion de Servicio Romulo Betancour</v>
      </c>
      <c r="D17" s="16" t="s">
        <v>24</v>
      </c>
      <c r="E17" s="27">
        <v>3335930215</v>
      </c>
    </row>
    <row r="18" spans="1:5" ht="18" x14ac:dyDescent="0.25">
      <c r="A18" s="33" t="str">
        <f>VLOOKUP(B18,'[1]LISTADO ATM'!$A$2:$C$822,3,0)</f>
        <v>SUR</v>
      </c>
      <c r="B18" s="22">
        <v>750</v>
      </c>
      <c r="C18" s="25" t="str">
        <f>VLOOKUP(B18,'[1]LISTADO ATM'!$A$2:$B$822,2,0)</f>
        <v xml:space="preserve">ATM UNP Duvergé </v>
      </c>
      <c r="D18" s="16" t="s">
        <v>24</v>
      </c>
      <c r="E18" s="27">
        <v>3335929167</v>
      </c>
    </row>
    <row r="19" spans="1:5" ht="18" x14ac:dyDescent="0.25">
      <c r="A19" s="33" t="str">
        <f>VLOOKUP(B19,'[1]LISTADO ATM'!$A$2:$C$822,3,0)</f>
        <v>DISTRITO NACIONAL</v>
      </c>
      <c r="B19" s="22">
        <v>949</v>
      </c>
      <c r="C19" s="25" t="str">
        <f>VLOOKUP(B19,'[1]LISTADO ATM'!$A$2:$B$822,2,0)</f>
        <v xml:space="preserve">ATM S/M Bravo San Isidro Coral Mall </v>
      </c>
      <c r="D19" s="16" t="s">
        <v>24</v>
      </c>
      <c r="E19" s="27">
        <v>3335929028</v>
      </c>
    </row>
    <row r="20" spans="1:5" ht="18" x14ac:dyDescent="0.25">
      <c r="A20" s="33" t="str">
        <f>VLOOKUP(B20,'[1]LISTADO ATM'!$A$2:$C$822,3,0)</f>
        <v>DISTRITO NACIONAL</v>
      </c>
      <c r="B20" s="22">
        <v>590</v>
      </c>
      <c r="C20" s="25" t="str">
        <f>VLOOKUP(B20,'[1]LISTADO ATM'!$A$2:$B$822,2,0)</f>
        <v xml:space="preserve">ATM Olé Aut. Las Américas </v>
      </c>
      <c r="D20" s="16" t="s">
        <v>24</v>
      </c>
      <c r="E20" s="27" t="s">
        <v>35</v>
      </c>
    </row>
    <row r="21" spans="1:5" ht="18" x14ac:dyDescent="0.25">
      <c r="A21" s="33" t="str">
        <f>VLOOKUP(B21,'[1]LISTADO ATM'!$A$2:$C$822,3,0)</f>
        <v>DISTRITO NACIONAL</v>
      </c>
      <c r="B21" s="22">
        <v>721</v>
      </c>
      <c r="C21" s="25" t="str">
        <f>VLOOKUP(B21,'[1]LISTADO ATM'!$A$2:$B$822,2,0)</f>
        <v xml:space="preserve">ATM Oficina Charles de Gaulle II </v>
      </c>
      <c r="D21" s="16" t="s">
        <v>24</v>
      </c>
      <c r="E21" s="27" t="s">
        <v>29</v>
      </c>
    </row>
    <row r="22" spans="1:5" ht="18" x14ac:dyDescent="0.25">
      <c r="A22" s="33" t="str">
        <f>VLOOKUP(B22,'[1]LISTADO ATM'!$A$2:$C$822,3,0)</f>
        <v>ESTE</v>
      </c>
      <c r="B22" s="22">
        <v>385</v>
      </c>
      <c r="C22" s="25" t="str">
        <f>VLOOKUP(B22,'[1]LISTADO ATM'!$A$2:$B$822,2,0)</f>
        <v xml:space="preserve">ATM Plaza Verón I </v>
      </c>
      <c r="D22" s="16" t="s">
        <v>24</v>
      </c>
      <c r="E22" s="27">
        <v>3335930555</v>
      </c>
    </row>
    <row r="23" spans="1:5" ht="18" x14ac:dyDescent="0.25">
      <c r="A23" s="33" t="str">
        <f>VLOOKUP(B23,'[1]LISTADO ATM'!$A$2:$C$822,3,0)</f>
        <v>NORTE</v>
      </c>
      <c r="B23" s="22">
        <v>937</v>
      </c>
      <c r="C23" s="25" t="str">
        <f>VLOOKUP(B23,'[1]LISTADO ATM'!$A$2:$B$822,2,0)</f>
        <v xml:space="preserve">ATM Autobanco Oficina La Vega II </v>
      </c>
      <c r="D23" s="16" t="s">
        <v>24</v>
      </c>
      <c r="E23" s="27">
        <v>3335930532</v>
      </c>
    </row>
    <row r="24" spans="1:5" ht="18" x14ac:dyDescent="0.25">
      <c r="A24" s="33" t="str">
        <f>VLOOKUP(B24,'[1]LISTADO ATM'!$A$2:$C$822,3,0)</f>
        <v>DISTRITO NACIONAL</v>
      </c>
      <c r="B24" s="22">
        <v>567</v>
      </c>
      <c r="C24" s="25" t="str">
        <f>VLOOKUP(B24,'[1]LISTADO ATM'!$A$2:$B$822,2,0)</f>
        <v xml:space="preserve">ATM Oficina Máximo Gómez </v>
      </c>
      <c r="D24" s="16" t="s">
        <v>24</v>
      </c>
      <c r="E24" s="27">
        <v>3335930534</v>
      </c>
    </row>
    <row r="25" spans="1:5" ht="18" x14ac:dyDescent="0.25">
      <c r="A25" s="33" t="str">
        <f>VLOOKUP(B25,'[1]LISTADO ATM'!$A$2:$C$822,3,0)</f>
        <v>NORTE</v>
      </c>
      <c r="B25" s="22">
        <v>752</v>
      </c>
      <c r="C25" s="25" t="str">
        <f>VLOOKUP(B25,'[1]LISTADO ATM'!$A$2:$B$822,2,0)</f>
        <v xml:space="preserve">ATM UNP Las Carolinas (La Vega) </v>
      </c>
      <c r="D25" s="16" t="s">
        <v>24</v>
      </c>
      <c r="E25" s="27">
        <v>3335930529</v>
      </c>
    </row>
    <row r="26" spans="1:5" ht="18" x14ac:dyDescent="0.25">
      <c r="A26" s="33" t="str">
        <f>VLOOKUP(B26,'[1]LISTADO ATM'!$A$2:$C$822,3,0)</f>
        <v>DISTRITO NACIONAL</v>
      </c>
      <c r="B26" s="22">
        <v>618</v>
      </c>
      <c r="C26" s="25" t="str">
        <f>VLOOKUP(B26,'[1]LISTADO ATM'!$A$2:$B$822,2,0)</f>
        <v xml:space="preserve">ATM Bienes Nacionales </v>
      </c>
      <c r="D26" s="16" t="s">
        <v>24</v>
      </c>
      <c r="E26" s="27">
        <v>3335930418</v>
      </c>
    </row>
    <row r="27" spans="1:5" ht="18" x14ac:dyDescent="0.25">
      <c r="A27" s="33" t="str">
        <f>VLOOKUP(B27,'[1]LISTADO ATM'!$A$2:$C$822,3,0)</f>
        <v>DISTRITO NACIONAL</v>
      </c>
      <c r="B27" s="22">
        <v>725</v>
      </c>
      <c r="C27" s="25" t="str">
        <f>VLOOKUP(B27,'[1]LISTADO ATM'!$A$2:$B$822,2,0)</f>
        <v xml:space="preserve">ATM El Huacal II  </v>
      </c>
      <c r="D27" s="16" t="s">
        <v>24</v>
      </c>
      <c r="E27" s="27">
        <v>3335930211</v>
      </c>
    </row>
    <row r="28" spans="1:5" ht="18" x14ac:dyDescent="0.25">
      <c r="A28" s="33" t="str">
        <f>VLOOKUP(B28,'[1]LISTADO ATM'!$A$2:$C$822,3,0)</f>
        <v>DISTRITO NACIONAL</v>
      </c>
      <c r="B28" s="22">
        <v>611</v>
      </c>
      <c r="C28" s="25" t="str">
        <f>VLOOKUP(B28,'[1]LISTADO ATM'!$A$2:$B$822,2,0)</f>
        <v xml:space="preserve">ATM DGII Sede Central </v>
      </c>
      <c r="D28" s="16" t="s">
        <v>24</v>
      </c>
      <c r="E28" s="27">
        <v>3335930153</v>
      </c>
    </row>
    <row r="29" spans="1:5" ht="18" x14ac:dyDescent="0.25">
      <c r="A29" s="33" t="str">
        <f>VLOOKUP(B29,'[1]LISTADO ATM'!$A$2:$C$822,3,0)</f>
        <v>DISTRITO NACIONAL</v>
      </c>
      <c r="B29" s="22">
        <v>235</v>
      </c>
      <c r="C29" s="25" t="str">
        <f>VLOOKUP(B29,'[1]LISTADO ATM'!$A$2:$B$822,2,0)</f>
        <v xml:space="preserve">ATM Oficina Multicentro La Sirena San Isidro </v>
      </c>
      <c r="D29" s="16" t="s">
        <v>24</v>
      </c>
      <c r="E29" s="27">
        <v>3335928609</v>
      </c>
    </row>
    <row r="30" spans="1:5" ht="18" x14ac:dyDescent="0.25">
      <c r="A30" s="33" t="str">
        <f>VLOOKUP(B30,'[1]LISTADO ATM'!$A$2:$C$822,3,0)</f>
        <v>SUR</v>
      </c>
      <c r="B30" s="22">
        <v>730</v>
      </c>
      <c r="C30" s="25" t="str">
        <f>VLOOKUP(B30,'[1]LISTADO ATM'!$A$2:$B$822,2,0)</f>
        <v xml:space="preserve">ATM Palacio de Justicia Barahona </v>
      </c>
      <c r="D30" s="16" t="s">
        <v>24</v>
      </c>
      <c r="E30" s="27">
        <v>3335927322</v>
      </c>
    </row>
    <row r="31" spans="1:5" ht="18" x14ac:dyDescent="0.25">
      <c r="A31" s="33" t="str">
        <f>VLOOKUP(B31,'[1]LISTADO ATM'!$A$2:$C$822,3,0)</f>
        <v>DISTRITO NACIONAL</v>
      </c>
      <c r="B31" s="22">
        <v>821</v>
      </c>
      <c r="C31" s="25" t="str">
        <f>VLOOKUP(B31,'[1]LISTADO ATM'!$A$2:$B$822,2,0)</f>
        <v xml:space="preserve">ATM S/M Bravo Churchill </v>
      </c>
      <c r="D31" s="16" t="s">
        <v>24</v>
      </c>
      <c r="E31" s="27" t="s">
        <v>41</v>
      </c>
    </row>
    <row r="32" spans="1:5" ht="18" x14ac:dyDescent="0.25">
      <c r="A32" s="33" t="str">
        <f>VLOOKUP(B32,'[1]LISTADO ATM'!$A$2:$C$822,3,0)</f>
        <v>DISTRITO NACIONAL</v>
      </c>
      <c r="B32" s="22">
        <v>183</v>
      </c>
      <c r="C32" s="25" t="str">
        <f>VLOOKUP(B32,'[1]LISTADO ATM'!$A$2:$B$822,2,0)</f>
        <v>ATM Estación Nativa Km. 22 Aut. Duarte.</v>
      </c>
      <c r="D32" s="16" t="s">
        <v>24</v>
      </c>
      <c r="E32" s="27" t="s">
        <v>39</v>
      </c>
    </row>
    <row r="33" spans="1:5" ht="18" x14ac:dyDescent="0.25">
      <c r="A33" s="33" t="str">
        <f>VLOOKUP(B33,'[1]LISTADO ATM'!$A$2:$C$822,3,0)</f>
        <v>DISTRITO NACIONAL</v>
      </c>
      <c r="B33" s="22">
        <v>325</v>
      </c>
      <c r="C33" s="25" t="str">
        <f>VLOOKUP(B33,'[1]LISTADO ATM'!$A$2:$B$822,2,0)</f>
        <v>ATM Casa Edwin</v>
      </c>
      <c r="D33" s="16" t="s">
        <v>24</v>
      </c>
      <c r="E33" s="27" t="s">
        <v>34</v>
      </c>
    </row>
    <row r="34" spans="1:5" ht="18" x14ac:dyDescent="0.25">
      <c r="A34" s="33" t="str">
        <f>VLOOKUP(B34,'[1]LISTADO ATM'!$A$2:$C$822,3,0)</f>
        <v>SUR</v>
      </c>
      <c r="B34" s="22">
        <v>403</v>
      </c>
      <c r="C34" s="25" t="str">
        <f>VLOOKUP(B34,'[1]LISTADO ATM'!$A$2:$B$822,2,0)</f>
        <v xml:space="preserve">ATM Oficina Vicente Noble </v>
      </c>
      <c r="D34" s="16" t="s">
        <v>24</v>
      </c>
      <c r="E34" s="27">
        <v>3335930561</v>
      </c>
    </row>
    <row r="35" spans="1:5" ht="18" x14ac:dyDescent="0.25">
      <c r="A35" s="33" t="str">
        <f>VLOOKUP(B35,'[1]LISTADO ATM'!$A$2:$C$822,3,0)</f>
        <v>DISTRITO NACIONAL</v>
      </c>
      <c r="B35" s="22">
        <v>930</v>
      </c>
      <c r="C35" s="25" t="str">
        <f>VLOOKUP(B35,'[1]LISTADO ATM'!$A$2:$B$822,2,0)</f>
        <v>ATM Oficina Plaza Spring Center</v>
      </c>
      <c r="D35" s="16" t="s">
        <v>24</v>
      </c>
      <c r="E35" s="27">
        <v>3335930560</v>
      </c>
    </row>
    <row r="36" spans="1:5" ht="18" x14ac:dyDescent="0.25">
      <c r="A36" s="33" t="str">
        <f>VLOOKUP(B36,'[1]LISTADO ATM'!$A$2:$C$822,3,0)</f>
        <v>DISTRITO NACIONAL</v>
      </c>
      <c r="B36" s="22">
        <v>583</v>
      </c>
      <c r="C36" s="25" t="str">
        <f>VLOOKUP(B36,'[1]LISTADO ATM'!$A$2:$B$822,2,0)</f>
        <v xml:space="preserve">ATM Ministerio Fuerzas Armadas I </v>
      </c>
      <c r="D36" s="16" t="s">
        <v>24</v>
      </c>
      <c r="E36" s="27">
        <v>3335930554</v>
      </c>
    </row>
    <row r="37" spans="1:5" ht="18" x14ac:dyDescent="0.25">
      <c r="A37" s="33" t="str">
        <f>VLOOKUP(B37,'[1]LISTADO ATM'!$A$2:$C$822,3,0)</f>
        <v>NORTE</v>
      </c>
      <c r="B37" s="22">
        <v>645</v>
      </c>
      <c r="C37" s="25" t="str">
        <f>VLOOKUP(B37,'[1]LISTADO ATM'!$A$2:$B$822,2,0)</f>
        <v xml:space="preserve">ATM UNP Cabrera </v>
      </c>
      <c r="D37" s="16" t="s">
        <v>24</v>
      </c>
      <c r="E37" s="27">
        <v>3335930553</v>
      </c>
    </row>
    <row r="38" spans="1:5" ht="18" x14ac:dyDescent="0.25">
      <c r="A38" s="33" t="str">
        <f>VLOOKUP(B38,'[1]LISTADO ATM'!$A$2:$C$822,3,0)</f>
        <v>DISTRITO NACIONAL</v>
      </c>
      <c r="B38" s="22">
        <v>378</v>
      </c>
      <c r="C38" s="25" t="str">
        <f>VLOOKUP(B38,'[1]LISTADO ATM'!$A$2:$B$822,2,0)</f>
        <v>ATM UNP Villa Flores</v>
      </c>
      <c r="D38" s="16" t="s">
        <v>24</v>
      </c>
      <c r="E38" s="27">
        <v>3335929443</v>
      </c>
    </row>
    <row r="39" spans="1:5" ht="18" x14ac:dyDescent="0.25">
      <c r="A39" s="33" t="str">
        <f>VLOOKUP(B39,'[1]LISTADO ATM'!$A$2:$C$822,3,0)</f>
        <v>DISTRITO NACIONAL</v>
      </c>
      <c r="B39" s="22">
        <v>621</v>
      </c>
      <c r="C39" s="25" t="str">
        <f>VLOOKUP(B39,'[1]LISTADO ATM'!$A$2:$B$822,2,0)</f>
        <v xml:space="preserve">ATM CESAC  </v>
      </c>
      <c r="D39" s="16" t="s">
        <v>24</v>
      </c>
      <c r="E39" s="27" t="s">
        <v>40</v>
      </c>
    </row>
    <row r="40" spans="1:5" ht="18" x14ac:dyDescent="0.25">
      <c r="A40" s="33" t="str">
        <f>VLOOKUP(B40,'[1]LISTADO ATM'!$A$2:$C$822,3,0)</f>
        <v>SUR</v>
      </c>
      <c r="B40" s="22">
        <v>6</v>
      </c>
      <c r="C40" s="25" t="str">
        <f>VLOOKUP(B40,'[1]LISTADO ATM'!$A$2:$B$822,2,0)</f>
        <v xml:space="preserve">ATM Plaza WAO San Juan </v>
      </c>
      <c r="D40" s="16" t="s">
        <v>24</v>
      </c>
      <c r="E40" s="27" t="s">
        <v>30</v>
      </c>
    </row>
    <row r="41" spans="1:5" ht="21" customHeight="1" x14ac:dyDescent="0.25">
      <c r="A41" s="33" t="str">
        <f>VLOOKUP(B41,'[1]LISTADO ATM'!$A$2:$C$822,3,0)</f>
        <v>DISTRITO NACIONAL</v>
      </c>
      <c r="B41" s="22">
        <v>446</v>
      </c>
      <c r="C41" s="25" t="str">
        <f>VLOOKUP(B41,'[1]LISTADO ATM'!$A$2:$B$822,2,0)</f>
        <v>ATM Hipodromo V Centenario</v>
      </c>
      <c r="D41" s="16" t="s">
        <v>24</v>
      </c>
      <c r="E41" s="27" t="s">
        <v>28</v>
      </c>
    </row>
    <row r="42" spans="1:5" ht="21" customHeight="1" x14ac:dyDescent="0.25">
      <c r="A42" s="33" t="str">
        <f>VLOOKUP(B42,'[1]LISTADO ATM'!$A$2:$C$822,3,0)</f>
        <v>DISTRITO NACIONAL</v>
      </c>
      <c r="B42" s="22">
        <v>896</v>
      </c>
      <c r="C42" s="25" t="str">
        <f>VLOOKUP(B42,'[1]LISTADO ATM'!$A$2:$B$822,2,0)</f>
        <v xml:space="preserve">ATM Campamento Militar 16 de Agosto I </v>
      </c>
      <c r="D42" s="16" t="s">
        <v>24</v>
      </c>
      <c r="E42" s="27">
        <v>3335930512</v>
      </c>
    </row>
    <row r="43" spans="1:5" ht="21" customHeight="1" x14ac:dyDescent="0.25">
      <c r="A43" s="33" t="str">
        <f>VLOOKUP(B43,'[1]LISTADO ATM'!$A$2:$C$822,3,0)</f>
        <v>DISTRITO NACIONAL</v>
      </c>
      <c r="B43" s="22">
        <v>676</v>
      </c>
      <c r="C43" s="25" t="str">
        <f>VLOOKUP(B43,'[1]LISTADO ATM'!$A$2:$B$822,2,0)</f>
        <v>ATM S/M Bravo Colina Del Oeste</v>
      </c>
      <c r="D43" s="16" t="s">
        <v>24</v>
      </c>
      <c r="E43" s="27">
        <v>3335930509</v>
      </c>
    </row>
    <row r="44" spans="1:5" ht="21" customHeight="1" x14ac:dyDescent="0.25">
      <c r="A44" s="33" t="str">
        <f>VLOOKUP(B44,'[1]LISTADO ATM'!$A$2:$C$822,3,0)</f>
        <v>SUR</v>
      </c>
      <c r="B44" s="22">
        <v>619</v>
      </c>
      <c r="C44" s="25" t="str">
        <f>VLOOKUP(B44,'[1]LISTADO ATM'!$A$2:$B$822,2,0)</f>
        <v xml:space="preserve">ATM Academia P.N. Hatillo (San Cristóbal) </v>
      </c>
      <c r="D44" s="16" t="s">
        <v>24</v>
      </c>
      <c r="E44" s="27">
        <v>3335930407</v>
      </c>
    </row>
    <row r="45" spans="1:5" ht="21" customHeight="1" x14ac:dyDescent="0.25">
      <c r="A45" s="33" t="str">
        <f>VLOOKUP(B45,'[1]LISTADO ATM'!$A$2:$C$822,3,0)</f>
        <v>DISTRITO NACIONAL</v>
      </c>
      <c r="B45" s="22">
        <v>575</v>
      </c>
      <c r="C45" s="25" t="str">
        <f>VLOOKUP(B45,'[1]LISTADO ATM'!$A$2:$B$822,2,0)</f>
        <v xml:space="preserve">ATM EDESUR Tiradentes </v>
      </c>
      <c r="D45" s="16" t="s">
        <v>24</v>
      </c>
      <c r="E45" s="27">
        <v>3335928519</v>
      </c>
    </row>
    <row r="46" spans="1:5" ht="21" customHeight="1" x14ac:dyDescent="0.25">
      <c r="A46" s="33" t="str">
        <f>VLOOKUP(B46,'[1]LISTADO ATM'!$A$2:$C$822,3,0)</f>
        <v>DISTRITO NACIONAL</v>
      </c>
      <c r="B46" s="22">
        <v>438</v>
      </c>
      <c r="C46" s="25" t="str">
        <f>VLOOKUP(B46,'[1]LISTADO ATM'!$A$2:$B$822,2,0)</f>
        <v xml:space="preserve">ATM Autobanco Torre IV </v>
      </c>
      <c r="D46" s="16" t="s">
        <v>24</v>
      </c>
      <c r="E46" s="27">
        <v>3335930538</v>
      </c>
    </row>
    <row r="47" spans="1:5" ht="21" customHeight="1" x14ac:dyDescent="0.25">
      <c r="A47" s="33" t="str">
        <f>VLOOKUP(B47,'[1]LISTADO ATM'!$A$2:$C$822,3,0)</f>
        <v>SUR</v>
      </c>
      <c r="B47" s="22">
        <v>871</v>
      </c>
      <c r="C47" s="25" t="str">
        <f>VLOOKUP(B47,'[1]LISTADO ATM'!$A$2:$B$822,2,0)</f>
        <v>ATM Plaza Cultural San Juan</v>
      </c>
      <c r="D47" s="16" t="s">
        <v>24</v>
      </c>
      <c r="E47" s="27">
        <v>3335930225</v>
      </c>
    </row>
    <row r="48" spans="1:5" ht="21" customHeight="1" x14ac:dyDescent="0.25">
      <c r="A48" s="33" t="str">
        <f>VLOOKUP(B48,'[1]LISTADO ATM'!$A$2:$C$822,3,0)</f>
        <v>DISTRITO NACIONAL</v>
      </c>
      <c r="B48" s="22">
        <v>815</v>
      </c>
      <c r="C48" s="25" t="str">
        <f>VLOOKUP(B48,'[1]LISTADO ATM'!$A$2:$B$822,2,0)</f>
        <v xml:space="preserve">ATM Oficina Atalaya del Mar </v>
      </c>
      <c r="D48" s="16" t="s">
        <v>24</v>
      </c>
      <c r="E48" s="27">
        <v>3335930558</v>
      </c>
    </row>
    <row r="49" spans="1:5" ht="21" customHeight="1" x14ac:dyDescent="0.25">
      <c r="A49" s="33" t="str">
        <f>VLOOKUP(B49,'[1]LISTADO ATM'!$A$2:$C$822,3,0)</f>
        <v>DISTRITO NACIONAL</v>
      </c>
      <c r="B49" s="22">
        <v>970</v>
      </c>
      <c r="C49" s="25" t="str">
        <f>VLOOKUP(B49,'[1]LISTADO ATM'!$A$2:$B$822,2,0)</f>
        <v xml:space="preserve">ATM S/M Olé Haina </v>
      </c>
      <c r="D49" s="16" t="s">
        <v>24</v>
      </c>
      <c r="E49" s="27" t="s">
        <v>31</v>
      </c>
    </row>
    <row r="50" spans="1:5" ht="21" customHeight="1" x14ac:dyDescent="0.25">
      <c r="A50" s="33" t="str">
        <f>VLOOKUP(B50,'[1]LISTADO ATM'!$A$2:$C$822,3,0)</f>
        <v>DISTRITO NACIONAL</v>
      </c>
      <c r="B50" s="22">
        <v>355</v>
      </c>
      <c r="C50" s="25" t="str">
        <f>VLOOKUP(B50,'[1]LISTADO ATM'!$A$2:$B$822,2,0)</f>
        <v xml:space="preserve">ATM UNP Metro II </v>
      </c>
      <c r="D50" s="16" t="s">
        <v>24</v>
      </c>
      <c r="E50" s="27" t="s">
        <v>33</v>
      </c>
    </row>
    <row r="51" spans="1:5" ht="21" customHeight="1" x14ac:dyDescent="0.25">
      <c r="A51" s="33" t="str">
        <f>VLOOKUP(B51,'[1]LISTADO ATM'!$A$2:$C$822,3,0)</f>
        <v>NORTE</v>
      </c>
      <c r="B51" s="22">
        <v>405</v>
      </c>
      <c r="C51" s="25" t="str">
        <f>VLOOKUP(B51,'[1]LISTADO ATM'!$A$2:$B$822,2,0)</f>
        <v xml:space="preserve">ATM UNP Loma de Cabrera </v>
      </c>
      <c r="D51" s="16" t="s">
        <v>24</v>
      </c>
      <c r="E51" s="27" t="s">
        <v>44</v>
      </c>
    </row>
    <row r="52" spans="1:5" ht="18.75" customHeight="1" x14ac:dyDescent="0.25">
      <c r="A52" s="22" t="str">
        <f>VLOOKUP(B52,'[1]LISTADO ATM'!$A$2:$C$822,3,0)</f>
        <v>DISTRITO NACIONAL</v>
      </c>
      <c r="B52" s="22">
        <v>860</v>
      </c>
      <c r="C52" s="25" t="str">
        <f>VLOOKUP(B52,'[1]LISTADO ATM'!$A$2:$B$822,2,0)</f>
        <v xml:space="preserve">ATM Oficina Bella Vista 27 de Febrero I </v>
      </c>
      <c r="D52" s="16" t="s">
        <v>24</v>
      </c>
      <c r="E52" s="27">
        <v>3335929939</v>
      </c>
    </row>
    <row r="53" spans="1:5" ht="18.75" customHeight="1" x14ac:dyDescent="0.25">
      <c r="A53" s="22" t="str">
        <f>VLOOKUP(B53,'[1]LISTADO ATM'!$A$2:$C$822,3,0)</f>
        <v>SUR</v>
      </c>
      <c r="B53" s="22">
        <v>751</v>
      </c>
      <c r="C53" s="25" t="str">
        <f>VLOOKUP(B53,'[1]LISTADO ATM'!$A$2:$B$822,2,0)</f>
        <v>ATM Eco Petroleo Camilo</v>
      </c>
      <c r="D53" s="16" t="s">
        <v>24</v>
      </c>
      <c r="E53" s="27">
        <v>3335930162</v>
      </c>
    </row>
    <row r="54" spans="1:5" ht="18.75" customHeight="1" x14ac:dyDescent="0.25">
      <c r="A54" s="22" t="str">
        <f>VLOOKUP(B54,'[1]LISTADO ATM'!$A$2:$C$822,3,0)</f>
        <v>NORTE</v>
      </c>
      <c r="B54" s="22">
        <v>633</v>
      </c>
      <c r="C54" s="25" t="str">
        <f>VLOOKUP(B54,'[1]LISTADO ATM'!$A$2:$B$822,2,0)</f>
        <v xml:space="preserve">ATM Autobanco Las Colinas </v>
      </c>
      <c r="D54" s="16" t="s">
        <v>24</v>
      </c>
      <c r="E54" s="27">
        <v>3335930400</v>
      </c>
    </row>
    <row r="55" spans="1:5" ht="18.75" customHeight="1" x14ac:dyDescent="0.25">
      <c r="A55" s="22" t="str">
        <f>VLOOKUP(B55,'[1]LISTADO ATM'!$A$2:$C$822,3,0)</f>
        <v>DISTRITO NACIONAL</v>
      </c>
      <c r="B55" s="22">
        <v>708</v>
      </c>
      <c r="C55" s="25" t="str">
        <f>VLOOKUP(B55,'[1]LISTADO ATM'!$A$2:$B$822,2,0)</f>
        <v xml:space="preserve">ATM El Vestir De Hoy </v>
      </c>
      <c r="D55" s="16" t="s">
        <v>24</v>
      </c>
      <c r="E55" s="27">
        <v>3335930530</v>
      </c>
    </row>
    <row r="56" spans="1:5" ht="18" x14ac:dyDescent="0.25">
      <c r="A56" s="33" t="s">
        <v>50</v>
      </c>
      <c r="B56" s="22">
        <v>825</v>
      </c>
      <c r="C56" s="25" t="s">
        <v>51</v>
      </c>
      <c r="D56" s="16" t="s">
        <v>24</v>
      </c>
      <c r="E56" s="27">
        <v>3335930221</v>
      </c>
    </row>
    <row r="57" spans="1:5" ht="18" x14ac:dyDescent="0.25">
      <c r="A57" s="33" t="s">
        <v>52</v>
      </c>
      <c r="B57" s="22">
        <v>580</v>
      </c>
      <c r="C57" s="25" t="s">
        <v>53</v>
      </c>
      <c r="D57" s="16" t="s">
        <v>24</v>
      </c>
      <c r="E57" s="27">
        <v>3335930168</v>
      </c>
    </row>
    <row r="58" spans="1:5" ht="18" x14ac:dyDescent="0.25">
      <c r="A58" s="33" t="s">
        <v>52</v>
      </c>
      <c r="B58" s="22">
        <v>696</v>
      </c>
      <c r="C58" s="25" t="s">
        <v>54</v>
      </c>
      <c r="D58" s="16" t="s">
        <v>24</v>
      </c>
      <c r="E58" s="27" t="s">
        <v>36</v>
      </c>
    </row>
    <row r="59" spans="1:5" ht="18" x14ac:dyDescent="0.25">
      <c r="A59" s="3" t="s">
        <v>11</v>
      </c>
      <c r="B59" s="38">
        <f>COUNT(B9:B58)</f>
        <v>50</v>
      </c>
      <c r="C59" s="51"/>
      <c r="D59" s="52"/>
      <c r="E59" s="53"/>
    </row>
    <row r="60" spans="1:5" x14ac:dyDescent="0.25">
      <c r="B60" s="5"/>
      <c r="E60" s="5"/>
    </row>
    <row r="61" spans="1:5" ht="18" x14ac:dyDescent="0.25">
      <c r="A61" s="48" t="s">
        <v>16</v>
      </c>
      <c r="B61" s="49"/>
      <c r="C61" s="49"/>
      <c r="D61" s="49"/>
      <c r="E61" s="50"/>
    </row>
    <row r="62" spans="1:5" ht="18" x14ac:dyDescent="0.25">
      <c r="A62" s="2" t="s">
        <v>5</v>
      </c>
      <c r="B62" s="2" t="s">
        <v>6</v>
      </c>
      <c r="C62" s="2" t="s">
        <v>7</v>
      </c>
      <c r="D62" s="2" t="s">
        <v>8</v>
      </c>
      <c r="E62" s="2" t="s">
        <v>9</v>
      </c>
    </row>
    <row r="63" spans="1:5" ht="18.75" customHeight="1" x14ac:dyDescent="0.25">
      <c r="A63" s="22" t="str">
        <f>VLOOKUP(B63,'[1]LISTADO ATM'!$A$2:$C$822,3,0)</f>
        <v>DISTRITO NACIONAL</v>
      </c>
      <c r="B63" s="22">
        <v>793</v>
      </c>
      <c r="C63" s="25" t="str">
        <f>VLOOKUP(B63,'[1]LISTADO ATM'!$A$2:$B$822,2,0)</f>
        <v xml:space="preserve">ATM Centro de Caja Agora Mall </v>
      </c>
      <c r="D63" s="16" t="s">
        <v>19</v>
      </c>
      <c r="E63" s="22">
        <v>3335927519</v>
      </c>
    </row>
    <row r="64" spans="1:5" ht="18.75" customHeight="1" x14ac:dyDescent="0.25">
      <c r="A64" s="22" t="str">
        <f>VLOOKUP(B64,'[1]LISTADO ATM'!$A$2:$C$822,3,0)</f>
        <v>ESTE</v>
      </c>
      <c r="B64" s="22">
        <v>386</v>
      </c>
      <c r="C64" s="25" t="str">
        <f>VLOOKUP(B64,'[1]LISTADO ATM'!$A$2:$B$822,2,0)</f>
        <v xml:space="preserve">ATM Plaza Verón II </v>
      </c>
      <c r="D64" s="16" t="s">
        <v>19</v>
      </c>
      <c r="E64" s="22">
        <v>3335930564</v>
      </c>
    </row>
    <row r="65" spans="1:5" ht="18.75" customHeight="1" x14ac:dyDescent="0.25">
      <c r="A65" s="22" t="str">
        <f>VLOOKUP(B65,'[1]LISTADO ATM'!$A$2:$C$822,3,0)</f>
        <v>DISTRITO NACIONAL</v>
      </c>
      <c r="B65" s="22">
        <v>39</v>
      </c>
      <c r="C65" s="25" t="str">
        <f>VLOOKUP(B65,'[1]LISTADO ATM'!$A$2:$B$822,2,0)</f>
        <v xml:space="preserve">ATM Oficina Ovando </v>
      </c>
      <c r="D65" s="16" t="s">
        <v>19</v>
      </c>
      <c r="E65" s="22">
        <v>3335929815</v>
      </c>
    </row>
    <row r="66" spans="1:5" ht="18.75" thickBot="1" x14ac:dyDescent="0.3">
      <c r="A66" s="3" t="s">
        <v>11</v>
      </c>
      <c r="B66" s="36">
        <f>COUNT(B63:B65)</f>
        <v>3</v>
      </c>
      <c r="C66" s="54"/>
      <c r="D66" s="55"/>
      <c r="E66" s="56"/>
    </row>
    <row r="67" spans="1:5" ht="15.75" thickBot="1" x14ac:dyDescent="0.3">
      <c r="B67" s="5"/>
      <c r="E67" s="5"/>
    </row>
    <row r="68" spans="1:5" ht="18.75" thickBot="1" x14ac:dyDescent="0.3">
      <c r="A68" s="57" t="s">
        <v>14</v>
      </c>
      <c r="B68" s="58"/>
      <c r="C68" s="58"/>
      <c r="D68" s="58"/>
      <c r="E68" s="59"/>
    </row>
    <row r="69" spans="1:5" ht="18" x14ac:dyDescent="0.25">
      <c r="A69" s="2" t="s">
        <v>5</v>
      </c>
      <c r="B69" s="2" t="s">
        <v>6</v>
      </c>
      <c r="C69" s="2" t="s">
        <v>7</v>
      </c>
      <c r="D69" s="2" t="s">
        <v>8</v>
      </c>
      <c r="E69" s="2" t="s">
        <v>9</v>
      </c>
    </row>
    <row r="70" spans="1:5" ht="18.75" customHeight="1" x14ac:dyDescent="0.25">
      <c r="A70" s="22" t="str">
        <f>VLOOKUP(B70,'[1]LISTADO ATM'!$A$2:$C$822,3,0)</f>
        <v>ESTE</v>
      </c>
      <c r="B70" s="22">
        <v>399</v>
      </c>
      <c r="C70" s="25" t="str">
        <f>VLOOKUP(B70,'[1]LISTADO ATM'!$A$2:$B$822,2,0)</f>
        <v xml:space="preserve">ATM Oficina La Romana II </v>
      </c>
      <c r="D70" s="15" t="s">
        <v>10</v>
      </c>
      <c r="E70" s="27" t="s">
        <v>37</v>
      </c>
    </row>
    <row r="71" spans="1:5" ht="18.75" customHeight="1" x14ac:dyDescent="0.25">
      <c r="A71" s="22" t="str">
        <f>VLOOKUP(B71,'[1]LISTADO ATM'!$A$2:$C$822,3,0)</f>
        <v>DISTRITO NACIONAL</v>
      </c>
      <c r="B71" s="22">
        <v>738</v>
      </c>
      <c r="C71" s="25" t="str">
        <f>VLOOKUP(B71,'[1]LISTADO ATM'!$A$2:$B$822,2,0)</f>
        <v xml:space="preserve">ATM Zona Franca Los Alcarrizos </v>
      </c>
      <c r="D71" s="15" t="s">
        <v>10</v>
      </c>
      <c r="E71" s="27" t="s">
        <v>42</v>
      </c>
    </row>
    <row r="72" spans="1:5" ht="18.75" customHeight="1" x14ac:dyDescent="0.25">
      <c r="A72" s="22" t="str">
        <f>VLOOKUP(B72,'[1]LISTADO ATM'!$A$2:$C$822,3,0)</f>
        <v>SUR</v>
      </c>
      <c r="B72" s="22">
        <v>249</v>
      </c>
      <c r="C72" s="25" t="str">
        <f>VLOOKUP(B72,'[1]LISTADO ATM'!$A$2:$B$822,2,0)</f>
        <v xml:space="preserve">ATM Banco Agrícola Neiba </v>
      </c>
      <c r="D72" s="15" t="s">
        <v>10</v>
      </c>
      <c r="E72" s="27" t="s">
        <v>46</v>
      </c>
    </row>
    <row r="73" spans="1:5" ht="18.75" customHeight="1" x14ac:dyDescent="0.25">
      <c r="A73" s="22" t="str">
        <f>VLOOKUP(B73,'[1]LISTADO ATM'!$A$2:$C$822,3,0)</f>
        <v>DISTRITO NACIONAL</v>
      </c>
      <c r="B73" s="22">
        <v>363</v>
      </c>
      <c r="C73" s="25" t="str">
        <f>VLOOKUP(B73,'[1]LISTADO ATM'!$A$2:$B$822,2,0)</f>
        <v>ATM S/M Bravo Villa Mella</v>
      </c>
      <c r="D73" s="15" t="s">
        <v>10</v>
      </c>
      <c r="E73" s="27" t="s">
        <v>48</v>
      </c>
    </row>
    <row r="74" spans="1:5" ht="18.75" customHeight="1" x14ac:dyDescent="0.25">
      <c r="A74" s="22" t="str">
        <f>VLOOKUP(B74,'[1]LISTADO ATM'!$A$2:$C$822,3,0)</f>
        <v>DISTRITO NACIONAL</v>
      </c>
      <c r="B74" s="22">
        <v>347</v>
      </c>
      <c r="C74" s="25" t="str">
        <f>VLOOKUP(B74,'[1]LISTADO ATM'!$A$2:$B$822,2,0)</f>
        <v>ATM Patio de Colombia</v>
      </c>
      <c r="D74" s="15" t="s">
        <v>10</v>
      </c>
      <c r="E74" s="27">
        <v>3335931758</v>
      </c>
    </row>
    <row r="75" spans="1:5" ht="18.75" customHeight="1" x14ac:dyDescent="0.25">
      <c r="A75" s="22" t="str">
        <f>VLOOKUP(B75,'[1]LISTADO ATM'!$A$2:$C$822,3,0)</f>
        <v>SUR</v>
      </c>
      <c r="B75" s="22">
        <v>252</v>
      </c>
      <c r="C75" s="25" t="str">
        <f>VLOOKUP(B75,'[1]LISTADO ATM'!$A$2:$B$822,2,0)</f>
        <v xml:space="preserve">ATM Banco Agrícola (Barahona) </v>
      </c>
      <c r="D75" s="15" t="s">
        <v>10</v>
      </c>
      <c r="E75" s="27">
        <v>3335931764</v>
      </c>
    </row>
    <row r="76" spans="1:5" ht="18.75" customHeight="1" x14ac:dyDescent="0.25">
      <c r="A76" s="22" t="str">
        <f>VLOOKUP(B76,'[1]LISTADO ATM'!$A$2:$C$822,3,0)</f>
        <v>DISTRITO NACIONAL</v>
      </c>
      <c r="B76" s="22">
        <v>627</v>
      </c>
      <c r="C76" s="25" t="str">
        <f>VLOOKUP(B76,'[1]LISTADO ATM'!$A$2:$B$822,2,0)</f>
        <v xml:space="preserve">ATM CAASD </v>
      </c>
      <c r="D76" s="15" t="s">
        <v>10</v>
      </c>
      <c r="E76" s="27" t="s">
        <v>49</v>
      </c>
    </row>
    <row r="77" spans="1:5" ht="18.75" customHeight="1" x14ac:dyDescent="0.25">
      <c r="A77" s="22" t="str">
        <f>VLOOKUP(B77,'[1]LISTADO ATM'!$A$2:$C$822,3,0)</f>
        <v>ESTE</v>
      </c>
      <c r="B77" s="22">
        <v>211</v>
      </c>
      <c r="C77" s="25" t="str">
        <f>VLOOKUP(B77,'[1]LISTADO ATM'!$A$2:$B$822,2,0)</f>
        <v xml:space="preserve">ATM Oficina La Romana I </v>
      </c>
      <c r="D77" s="15" t="s">
        <v>10</v>
      </c>
      <c r="E77" s="27">
        <v>3335931791</v>
      </c>
    </row>
    <row r="78" spans="1:5" ht="18.75" customHeight="1" x14ac:dyDescent="0.25">
      <c r="A78" s="22" t="str">
        <f>VLOOKUP(B78,'[1]LISTADO ATM'!$A$2:$C$822,3,0)</f>
        <v>DISTRITO NACIONAL</v>
      </c>
      <c r="B78" s="22">
        <v>354</v>
      </c>
      <c r="C78" s="25" t="str">
        <f>VLOOKUP(B78,'[1]LISTADO ATM'!$A$2:$B$822,2,0)</f>
        <v xml:space="preserve">ATM Oficina Núñez de Cáceres II </v>
      </c>
      <c r="D78" s="15" t="s">
        <v>10</v>
      </c>
      <c r="E78" s="27">
        <v>3335931795</v>
      </c>
    </row>
    <row r="79" spans="1:5" ht="18.75" customHeight="1" x14ac:dyDescent="0.25">
      <c r="A79" s="22" t="str">
        <f>VLOOKUP(B79,'[1]LISTADO ATM'!$A$2:$C$822,3,0)</f>
        <v>ESTE</v>
      </c>
      <c r="B79" s="22">
        <v>268</v>
      </c>
      <c r="C79" s="25" t="str">
        <f>VLOOKUP(B79,'[1]LISTADO ATM'!$A$2:$B$822,2,0)</f>
        <v xml:space="preserve">ATM Autobanco La Altagracia (Higuey) </v>
      </c>
      <c r="D79" s="15" t="s">
        <v>10</v>
      </c>
      <c r="E79" s="27">
        <v>3335931801</v>
      </c>
    </row>
    <row r="80" spans="1:5" ht="18.75" customHeight="1" x14ac:dyDescent="0.25">
      <c r="A80" s="22" t="str">
        <f>VLOOKUP(B80,'[1]LISTADO ATM'!$A$2:$C$822,3,0)</f>
        <v>DISTRITO NACIONAL</v>
      </c>
      <c r="B80" s="22">
        <v>717</v>
      </c>
      <c r="C80" s="25" t="str">
        <f>VLOOKUP(B80,'[1]LISTADO ATM'!$A$2:$B$822,2,0)</f>
        <v xml:space="preserve">ATM Oficina Los Alcarrizos </v>
      </c>
      <c r="D80" s="15" t="s">
        <v>10</v>
      </c>
      <c r="E80" s="27">
        <v>3335931823</v>
      </c>
    </row>
    <row r="81" spans="1:5" ht="18.75" customHeight="1" x14ac:dyDescent="0.25">
      <c r="A81" s="22" t="str">
        <f>VLOOKUP(B81,'[1]LISTADO ATM'!$A$2:$C$822,3,0)</f>
        <v>NORTE</v>
      </c>
      <c r="B81" s="22">
        <v>965</v>
      </c>
      <c r="C81" s="25" t="str">
        <f>VLOOKUP(B81,'[1]LISTADO ATM'!$A$2:$B$822,2,0)</f>
        <v xml:space="preserve">ATM S/M La Fuente FUN (Santiago) </v>
      </c>
      <c r="D81" s="15" t="s">
        <v>10</v>
      </c>
      <c r="E81" s="27">
        <v>3335931832</v>
      </c>
    </row>
    <row r="82" spans="1:5" ht="18.75" customHeight="1" x14ac:dyDescent="0.25">
      <c r="A82" s="22" t="str">
        <f>VLOOKUP(B82,'[1]LISTADO ATM'!$A$2:$C$822,3,0)</f>
        <v>DISTRITO NACIONAL</v>
      </c>
      <c r="B82" s="22">
        <v>884</v>
      </c>
      <c r="C82" s="25" t="str">
        <f>VLOOKUP(B82,'[1]LISTADO ATM'!$A$2:$B$822,2,0)</f>
        <v xml:space="preserve">ATM UNP Olé Sabana Perdida </v>
      </c>
      <c r="D82" s="15" t="s">
        <v>10</v>
      </c>
      <c r="E82" s="27">
        <v>3335931839</v>
      </c>
    </row>
    <row r="83" spans="1:5" ht="18.75" customHeight="1" x14ac:dyDescent="0.25">
      <c r="A83" s="22" t="str">
        <f>VLOOKUP(B83,'[1]LISTADO ATM'!$A$2:$C$822,3,0)</f>
        <v>NORTE</v>
      </c>
      <c r="B83" s="22">
        <v>119</v>
      </c>
      <c r="C83" s="25" t="str">
        <f>VLOOKUP(B83,'[1]LISTADO ATM'!$A$2:$B$822,2,0)</f>
        <v>ATM Oficina La Barranquita</v>
      </c>
      <c r="D83" s="15" t="s">
        <v>10</v>
      </c>
      <c r="E83" s="27">
        <v>3335931860</v>
      </c>
    </row>
    <row r="84" spans="1:5" ht="18.75" customHeight="1" x14ac:dyDescent="0.25">
      <c r="A84" s="22" t="str">
        <f>VLOOKUP(B84,'[1]LISTADO ATM'!$A$2:$C$822,3,0)</f>
        <v>ESTE</v>
      </c>
      <c r="B84" s="22">
        <v>480</v>
      </c>
      <c r="C84" s="25" t="str">
        <f>VLOOKUP(B84,'[1]LISTADO ATM'!$A$2:$B$822,2,0)</f>
        <v>ATM UNP Farmaconal Higuey</v>
      </c>
      <c r="D84" s="15" t="s">
        <v>10</v>
      </c>
      <c r="E84" s="27">
        <v>3335931861</v>
      </c>
    </row>
    <row r="85" spans="1:5" ht="18.75" customHeight="1" x14ac:dyDescent="0.25">
      <c r="A85" s="22" t="str">
        <f>VLOOKUP(B85,'[1]LISTADO ATM'!$A$2:$C$822,3,0)</f>
        <v>ESTE</v>
      </c>
      <c r="B85" s="22">
        <v>609</v>
      </c>
      <c r="C85" s="25" t="str">
        <f>VLOOKUP(B85,'[1]LISTADO ATM'!$A$2:$B$822,2,0)</f>
        <v xml:space="preserve">ATM S/M Jumbo (San Pedro) </v>
      </c>
      <c r="D85" s="15" t="s">
        <v>10</v>
      </c>
      <c r="E85" s="27">
        <v>3335931862</v>
      </c>
    </row>
    <row r="86" spans="1:5" ht="18.75" customHeight="1" x14ac:dyDescent="0.25">
      <c r="A86" s="22" t="str">
        <f>VLOOKUP(B86,'[1]LISTADO ATM'!$A$2:$C$822,3,0)</f>
        <v>DISTRITO NACIONAL</v>
      </c>
      <c r="B86" s="22">
        <v>718</v>
      </c>
      <c r="C86" s="25" t="str">
        <f>VLOOKUP(B86,'[1]LISTADO ATM'!$A$2:$B$822,2,0)</f>
        <v xml:space="preserve">ATM Feria Ganadera </v>
      </c>
      <c r="D86" s="15" t="s">
        <v>10</v>
      </c>
      <c r="E86" s="27">
        <v>3335931866</v>
      </c>
    </row>
    <row r="87" spans="1:5" ht="18.75" customHeight="1" x14ac:dyDescent="0.25">
      <c r="A87" s="22" t="str">
        <f>VLOOKUP(B87,'[1]LISTADO ATM'!$A$2:$C$822,3,0)</f>
        <v>NORTE</v>
      </c>
      <c r="B87" s="22">
        <v>157</v>
      </c>
      <c r="C87" s="25" t="str">
        <f>VLOOKUP(B87,'[1]LISTADO ATM'!$A$2:$B$822,2,0)</f>
        <v xml:space="preserve">ATM Oficina Samaná </v>
      </c>
      <c r="D87" s="15" t="s">
        <v>10</v>
      </c>
      <c r="E87" s="27">
        <v>3335931868</v>
      </c>
    </row>
    <row r="88" spans="1:5" ht="18.75" customHeight="1" x14ac:dyDescent="0.25">
      <c r="A88" s="22" t="str">
        <f>VLOOKUP(B88,'[1]LISTADO ATM'!$A$2:$C$822,3,0)</f>
        <v>DISTRITO NACIONAL</v>
      </c>
      <c r="B88" s="22">
        <v>516</v>
      </c>
      <c r="C88" s="25" t="str">
        <f>VLOOKUP(B88,'[1]LISTADO ATM'!$A$2:$B$822,2,0)</f>
        <v xml:space="preserve">ATM Oficina Gascue </v>
      </c>
      <c r="D88" s="15" t="s">
        <v>10</v>
      </c>
      <c r="E88" s="27">
        <v>3335931869</v>
      </c>
    </row>
    <row r="89" spans="1:5" ht="18.75" customHeight="1" x14ac:dyDescent="0.25">
      <c r="A89" s="22" t="e">
        <f>VLOOKUP(B89,'[1]LISTADO ATM'!$A$2:$C$822,3,0)</f>
        <v>#N/A</v>
      </c>
      <c r="B89" s="22"/>
      <c r="C89" s="25" t="e">
        <f>VLOOKUP(B89,'[1]LISTADO ATM'!$A$2:$B$822,2,0)</f>
        <v>#N/A</v>
      </c>
      <c r="D89" s="15" t="s">
        <v>10</v>
      </c>
      <c r="E89" s="27"/>
    </row>
    <row r="90" spans="1:5" ht="18.75" customHeight="1" x14ac:dyDescent="0.25">
      <c r="A90" s="22" t="e">
        <f>VLOOKUP(B90,'[1]LISTADO ATM'!$A$2:$C$822,3,0)</f>
        <v>#N/A</v>
      </c>
      <c r="B90" s="22"/>
      <c r="C90" s="25" t="e">
        <f>VLOOKUP(B90,'[1]LISTADO ATM'!$A$2:$B$822,2,0)</f>
        <v>#N/A</v>
      </c>
      <c r="D90" s="15" t="s">
        <v>10</v>
      </c>
      <c r="E90" s="27"/>
    </row>
    <row r="91" spans="1:5" ht="18.75" customHeight="1" x14ac:dyDescent="0.25">
      <c r="A91" s="22" t="e">
        <f>VLOOKUP(B91,'[1]LISTADO ATM'!$A$2:$C$822,3,0)</f>
        <v>#N/A</v>
      </c>
      <c r="B91" s="22"/>
      <c r="C91" s="25" t="e">
        <f>VLOOKUP(B91,'[1]LISTADO ATM'!$A$2:$B$822,2,0)</f>
        <v>#N/A</v>
      </c>
      <c r="D91" s="15" t="s">
        <v>10</v>
      </c>
      <c r="E91" s="27"/>
    </row>
    <row r="92" spans="1:5" ht="18.75" customHeight="1" x14ac:dyDescent="0.25">
      <c r="A92" s="22" t="e">
        <f>VLOOKUP(B92,'[1]LISTADO ATM'!$A$2:$C$822,3,0)</f>
        <v>#N/A</v>
      </c>
      <c r="B92" s="22"/>
      <c r="C92" s="25" t="e">
        <f>VLOOKUP(B92,'[1]LISTADO ATM'!$A$2:$B$822,2,0)</f>
        <v>#N/A</v>
      </c>
      <c r="D92" s="15" t="s">
        <v>10</v>
      </c>
      <c r="E92" s="27"/>
    </row>
    <row r="93" spans="1:5" ht="18.75" customHeight="1" x14ac:dyDescent="0.25">
      <c r="A93" s="22" t="e">
        <f>VLOOKUP(B93,'[1]LISTADO ATM'!$A$2:$C$822,3,0)</f>
        <v>#N/A</v>
      </c>
      <c r="B93" s="22"/>
      <c r="C93" s="25" t="e">
        <f>VLOOKUP(B93,'[1]LISTADO ATM'!$A$2:$B$822,2,0)</f>
        <v>#N/A</v>
      </c>
      <c r="D93" s="15" t="s">
        <v>10</v>
      </c>
      <c r="E93" s="27"/>
    </row>
    <row r="94" spans="1:5" ht="18.75" customHeight="1" x14ac:dyDescent="0.25">
      <c r="A94" s="22" t="e">
        <f>VLOOKUP(B94,'[1]LISTADO ATM'!$A$2:$C$822,3,0)</f>
        <v>#N/A</v>
      </c>
      <c r="B94" s="22"/>
      <c r="C94" s="25" t="e">
        <f>VLOOKUP(B94,'[1]LISTADO ATM'!$A$2:$B$822,2,0)</f>
        <v>#N/A</v>
      </c>
      <c r="D94" s="15" t="s">
        <v>10</v>
      </c>
      <c r="E94" s="27"/>
    </row>
    <row r="95" spans="1:5" ht="18.75" customHeight="1" x14ac:dyDescent="0.25">
      <c r="A95" s="22" t="e">
        <f>VLOOKUP(B95,'[1]LISTADO ATM'!$A$2:$C$822,3,0)</f>
        <v>#N/A</v>
      </c>
      <c r="B95" s="22"/>
      <c r="C95" s="25" t="e">
        <f>VLOOKUP(B95,'[1]LISTADO ATM'!$A$2:$B$822,2,0)</f>
        <v>#N/A</v>
      </c>
      <c r="D95" s="15" t="s">
        <v>10</v>
      </c>
      <c r="E95" s="27"/>
    </row>
    <row r="96" spans="1:5" ht="18.75" thickBot="1" x14ac:dyDescent="0.3">
      <c r="A96" s="26"/>
      <c r="B96" s="36">
        <f>COUNT(B70:B95)</f>
        <v>19</v>
      </c>
      <c r="C96" s="14"/>
      <c r="D96" s="14"/>
      <c r="E96" s="14"/>
    </row>
    <row r="97" spans="1:5" ht="15.75" thickBot="1" x14ac:dyDescent="0.3">
      <c r="B97" s="5"/>
      <c r="E97" s="5"/>
    </row>
    <row r="98" spans="1:5" ht="18.75" customHeight="1" thickBot="1" x14ac:dyDescent="0.3">
      <c r="A98" s="57" t="s">
        <v>20</v>
      </c>
      <c r="B98" s="58"/>
      <c r="C98" s="58"/>
      <c r="D98" s="58"/>
      <c r="E98" s="59"/>
    </row>
    <row r="99" spans="1:5" ht="18" x14ac:dyDescent="0.25">
      <c r="A99" s="2" t="s">
        <v>5</v>
      </c>
      <c r="B99" s="2" t="s">
        <v>6</v>
      </c>
      <c r="C99" s="2" t="s">
        <v>7</v>
      </c>
      <c r="D99" s="2" t="s">
        <v>8</v>
      </c>
      <c r="E99" s="2" t="s">
        <v>9</v>
      </c>
    </row>
    <row r="100" spans="1:5" ht="18" x14ac:dyDescent="0.25">
      <c r="A100" s="33" t="str">
        <f>VLOOKUP(B100,'[1]LISTADO ATM'!$A$2:$C$822,3,0)</f>
        <v>DISTRITO NACIONAL</v>
      </c>
      <c r="B100" s="37">
        <v>577</v>
      </c>
      <c r="C100" s="25" t="str">
        <f>VLOOKUP(B100,'[1]LISTADO ATM'!$A$2:$B$822,2,0)</f>
        <v xml:space="preserve">ATM Olé Ave. Duarte </v>
      </c>
      <c r="D100" s="22" t="s">
        <v>18</v>
      </c>
      <c r="E100" s="27">
        <v>3335926028</v>
      </c>
    </row>
    <row r="101" spans="1:5" ht="18" x14ac:dyDescent="0.25">
      <c r="A101" s="33" t="str">
        <f>VLOOKUP(B101,'[1]LISTADO ATM'!$A$2:$C$822,3,0)</f>
        <v>DISTRITO NACIONAL</v>
      </c>
      <c r="B101" s="37">
        <v>981</v>
      </c>
      <c r="C101" s="25" t="str">
        <f>VLOOKUP(B101,'[1]LISTADO ATM'!$A$2:$B$822,2,0)</f>
        <v xml:space="preserve">ATM Edificio 911 </v>
      </c>
      <c r="D101" s="22" t="s">
        <v>18</v>
      </c>
      <c r="E101" s="27">
        <v>3335930175</v>
      </c>
    </row>
    <row r="102" spans="1:5" ht="18" x14ac:dyDescent="0.25">
      <c r="A102" s="33" t="str">
        <f>VLOOKUP(B102,'[1]LISTADO ATM'!$A$2:$C$822,3,0)</f>
        <v>NORTE</v>
      </c>
      <c r="B102" s="37">
        <v>851</v>
      </c>
      <c r="C102" s="25" t="str">
        <f>VLOOKUP(B102,'[1]LISTADO ATM'!$A$2:$B$822,2,0)</f>
        <v xml:space="preserve">ATM Hospital Vinicio Calventi </v>
      </c>
      <c r="D102" s="22" t="s">
        <v>18</v>
      </c>
      <c r="E102" s="27" t="s">
        <v>38</v>
      </c>
    </row>
    <row r="103" spans="1:5" ht="18" x14ac:dyDescent="0.25">
      <c r="A103" s="33" t="str">
        <f>VLOOKUP(B103,'[1]LISTADO ATM'!$A$2:$C$822,3,0)</f>
        <v>DISTRITO NACIONAL</v>
      </c>
      <c r="B103" s="37">
        <v>558</v>
      </c>
      <c r="C103" s="25" t="str">
        <f>VLOOKUP(B103,'[1]LISTADO ATM'!$A$2:$B$822,2,0)</f>
        <v xml:space="preserve">ATM Base Naval 27 de Febrero (Sans Soucí) </v>
      </c>
      <c r="D103" s="22" t="s">
        <v>18</v>
      </c>
      <c r="E103" s="27" t="s">
        <v>43</v>
      </c>
    </row>
    <row r="104" spans="1:5" ht="18" x14ac:dyDescent="0.25">
      <c r="A104" s="33" t="str">
        <f>VLOOKUP(B104,'[1]LISTADO ATM'!$A$2:$C$822,3,0)</f>
        <v>DISTRITO NACIONAL</v>
      </c>
      <c r="B104" s="37">
        <v>194</v>
      </c>
      <c r="C104" s="25" t="str">
        <f>VLOOKUP(B104,'[1]LISTADO ATM'!$A$2:$B$822,2,0)</f>
        <v xml:space="preserve">ATM UNP Pantoja </v>
      </c>
      <c r="D104" s="22" t="s">
        <v>18</v>
      </c>
      <c r="E104" s="27" t="s">
        <v>45</v>
      </c>
    </row>
    <row r="105" spans="1:5" ht="18" x14ac:dyDescent="0.25">
      <c r="A105" s="33" t="str">
        <f>VLOOKUP(B105,'[1]LISTADO ATM'!$A$2:$C$822,3,0)</f>
        <v>SUR</v>
      </c>
      <c r="B105" s="37">
        <v>699</v>
      </c>
      <c r="C105" s="25" t="str">
        <f>VLOOKUP(B105,'[1]LISTADO ATM'!$A$2:$B$822,2,0)</f>
        <v>ATM S/M Bravo Bani</v>
      </c>
      <c r="D105" s="22" t="s">
        <v>18</v>
      </c>
      <c r="E105" s="27" t="s">
        <v>47</v>
      </c>
    </row>
    <row r="106" spans="1:5" ht="18" x14ac:dyDescent="0.25">
      <c r="A106" s="33" t="str">
        <f>VLOOKUP(B106,'[1]LISTADO ATM'!$A$2:$C$822,3,0)</f>
        <v>DISTRITO NACIONAL</v>
      </c>
      <c r="B106" s="37">
        <v>735</v>
      </c>
      <c r="C106" s="25" t="str">
        <f>VLOOKUP(B106,'[1]LISTADO ATM'!$A$2:$B$822,2,0)</f>
        <v xml:space="preserve">ATM Oficina Independencia II  </v>
      </c>
      <c r="D106" s="22" t="s">
        <v>18</v>
      </c>
      <c r="E106" s="27">
        <v>3335931772</v>
      </c>
    </row>
    <row r="107" spans="1:5" ht="18" x14ac:dyDescent="0.25">
      <c r="A107" s="33" t="str">
        <f>VLOOKUP(B107,'[1]LISTADO ATM'!$A$2:$C$822,3,0)</f>
        <v>NORTE</v>
      </c>
      <c r="B107" s="37">
        <v>748</v>
      </c>
      <c r="C107" s="25" t="str">
        <f>VLOOKUP(B107,'[1]LISTADO ATM'!$A$2:$B$822,2,0)</f>
        <v xml:space="preserve">ATM Centro de Caja (Santiago) </v>
      </c>
      <c r="D107" s="22" t="s">
        <v>18</v>
      </c>
      <c r="E107" s="27">
        <v>3335931775</v>
      </c>
    </row>
    <row r="108" spans="1:5" ht="18" x14ac:dyDescent="0.25">
      <c r="A108" s="33" t="str">
        <f>VLOOKUP(B108,'[1]LISTADO ATM'!$A$2:$C$822,3,0)</f>
        <v>ESTE</v>
      </c>
      <c r="B108" s="37">
        <v>293</v>
      </c>
      <c r="C108" s="25" t="str">
        <f>VLOOKUP(B108,'[1]LISTADO ATM'!$A$2:$B$822,2,0)</f>
        <v xml:space="preserve">ATM S/M Nueva Visión (San Pedro) </v>
      </c>
      <c r="D108" s="22" t="s">
        <v>18</v>
      </c>
      <c r="E108" s="27">
        <v>3335931799</v>
      </c>
    </row>
    <row r="109" spans="1:5" ht="18" x14ac:dyDescent="0.25">
      <c r="A109" s="33" t="str">
        <f>VLOOKUP(B109,'[1]LISTADO ATM'!$A$2:$C$822,3,0)</f>
        <v>DISTRITO NACIONAL</v>
      </c>
      <c r="B109" s="37">
        <v>267</v>
      </c>
      <c r="C109" s="25" t="str">
        <f>VLOOKUP(B109,'[1]LISTADO ATM'!$A$2:$B$822,2,0)</f>
        <v xml:space="preserve">ATM Centro de Caja México </v>
      </c>
      <c r="D109" s="22" t="s">
        <v>18</v>
      </c>
      <c r="E109" s="27">
        <v>3335931807</v>
      </c>
    </row>
    <row r="110" spans="1:5" ht="18" x14ac:dyDescent="0.25">
      <c r="A110" s="33" t="str">
        <f>VLOOKUP(B110,'[1]LISTADO ATM'!$A$2:$C$822,3,0)</f>
        <v>DISTRITO NACIONAL</v>
      </c>
      <c r="B110" s="37">
        <v>911</v>
      </c>
      <c r="C110" s="25" t="str">
        <f>VLOOKUP(B110,'[1]LISTADO ATM'!$A$2:$B$822,2,0)</f>
        <v xml:space="preserve">ATM Oficina Venezuela II </v>
      </c>
      <c r="D110" s="22" t="s">
        <v>18</v>
      </c>
      <c r="E110" s="27">
        <v>3335931835</v>
      </c>
    </row>
    <row r="111" spans="1:5" ht="18" x14ac:dyDescent="0.25">
      <c r="A111" s="33" t="str">
        <f>VLOOKUP(B111,'[1]LISTADO ATM'!$A$2:$C$822,3,0)</f>
        <v>NORTE</v>
      </c>
      <c r="B111" s="37">
        <v>878</v>
      </c>
      <c r="C111" s="25" t="str">
        <f>VLOOKUP(B111,'[1]LISTADO ATM'!$A$2:$B$822,2,0)</f>
        <v>ATM UNP Cabral Y Baez</v>
      </c>
      <c r="D111" s="22" t="s">
        <v>18</v>
      </c>
      <c r="E111" s="27">
        <v>3335931842</v>
      </c>
    </row>
    <row r="112" spans="1:5" ht="18" x14ac:dyDescent="0.25">
      <c r="A112" s="33" t="str">
        <f>VLOOKUP(B112,'[1]LISTADO ATM'!$A$2:$C$822,3,0)</f>
        <v>NORTE</v>
      </c>
      <c r="B112" s="37">
        <v>687</v>
      </c>
      <c r="C112" s="25" t="str">
        <f>VLOOKUP(B112,'[1]LISTADO ATM'!$A$2:$B$822,2,0)</f>
        <v>ATM Oficina Monterrico II</v>
      </c>
      <c r="D112" s="22" t="s">
        <v>18</v>
      </c>
      <c r="E112" s="27">
        <v>3335931864</v>
      </c>
    </row>
    <row r="113" spans="1:5" ht="18" x14ac:dyDescent="0.25">
      <c r="A113" s="33" t="str">
        <f>VLOOKUP(B113,'[1]LISTADO ATM'!$A$2:$C$822,3,0)</f>
        <v>DISTRITO NACIONAL</v>
      </c>
      <c r="B113" s="37">
        <v>624</v>
      </c>
      <c r="C113" s="25" t="str">
        <f>VLOOKUP(B113,'[1]LISTADO ATM'!$A$2:$B$822,2,0)</f>
        <v xml:space="preserve">ATM Policía Nacional I </v>
      </c>
      <c r="D113" s="22" t="s">
        <v>18</v>
      </c>
      <c r="E113" s="27">
        <v>3335931905</v>
      </c>
    </row>
    <row r="114" spans="1:5" ht="18" x14ac:dyDescent="0.25">
      <c r="A114" s="33" t="str">
        <f>VLOOKUP(B114,'[1]LISTADO ATM'!$A$2:$C$822,3,0)</f>
        <v>NORTE</v>
      </c>
      <c r="B114" s="37">
        <v>736</v>
      </c>
      <c r="C114" s="25" t="str">
        <f>VLOOKUP(B114,'[1]LISTADO ATM'!$A$2:$B$822,2,0)</f>
        <v xml:space="preserve">ATM Oficina Puerto Plata I </v>
      </c>
      <c r="D114" s="22" t="s">
        <v>18</v>
      </c>
      <c r="E114" s="27">
        <v>3335931906</v>
      </c>
    </row>
    <row r="115" spans="1:5" ht="18" x14ac:dyDescent="0.25">
      <c r="A115" s="33" t="e">
        <f>VLOOKUP(B115,'[1]LISTADO ATM'!$A$2:$C$822,3,0)</f>
        <v>#N/A</v>
      </c>
      <c r="B115" s="37"/>
      <c r="C115" s="25" t="e">
        <f>VLOOKUP(B115,'[1]LISTADO ATM'!$A$2:$B$822,2,0)</f>
        <v>#N/A</v>
      </c>
      <c r="D115" s="22" t="s">
        <v>18</v>
      </c>
      <c r="E115" s="27"/>
    </row>
    <row r="116" spans="1:5" ht="18" x14ac:dyDescent="0.25">
      <c r="A116" s="33" t="e">
        <f>VLOOKUP(B116,'[1]LISTADO ATM'!$A$2:$C$822,3,0)</f>
        <v>#N/A</v>
      </c>
      <c r="B116" s="37"/>
      <c r="C116" s="25" t="e">
        <f>VLOOKUP(B116,'[1]LISTADO ATM'!$A$2:$B$822,2,0)</f>
        <v>#N/A</v>
      </c>
      <c r="D116" s="22" t="s">
        <v>18</v>
      </c>
      <c r="E116" s="27"/>
    </row>
    <row r="117" spans="1:5" ht="18" x14ac:dyDescent="0.25">
      <c r="A117" s="33" t="e">
        <f>VLOOKUP(B117,'[1]LISTADO ATM'!$A$2:$C$822,3,0)</f>
        <v>#N/A</v>
      </c>
      <c r="B117" s="37"/>
      <c r="C117" s="25" t="e">
        <f>VLOOKUP(B117,'[1]LISTADO ATM'!$A$2:$B$822,2,0)</f>
        <v>#N/A</v>
      </c>
      <c r="D117" s="22" t="s">
        <v>18</v>
      </c>
      <c r="E117" s="27"/>
    </row>
    <row r="118" spans="1:5" ht="18" x14ac:dyDescent="0.25">
      <c r="A118" s="33" t="e">
        <f>VLOOKUP(B118,'[1]LISTADO ATM'!$A$2:$C$822,3,0)</f>
        <v>#N/A</v>
      </c>
      <c r="B118" s="37"/>
      <c r="C118" s="25" t="e">
        <f>VLOOKUP(B118,'[1]LISTADO ATM'!$A$2:$B$822,2,0)</f>
        <v>#N/A</v>
      </c>
      <c r="D118" s="22" t="s">
        <v>18</v>
      </c>
      <c r="E118" s="27"/>
    </row>
    <row r="119" spans="1:5" ht="18" x14ac:dyDescent="0.25">
      <c r="A119" s="26" t="s">
        <v>11</v>
      </c>
      <c r="B119" s="38">
        <f>COUNT(B100:B118)</f>
        <v>15</v>
      </c>
      <c r="C119" s="14"/>
      <c r="D119" s="14"/>
      <c r="E119" s="14"/>
    </row>
    <row r="120" spans="1:5" ht="15.75" thickBot="1" x14ac:dyDescent="0.3">
      <c r="B120" s="5"/>
      <c r="E120" s="5"/>
    </row>
    <row r="121" spans="1:5" ht="18" customHeight="1" x14ac:dyDescent="0.25">
      <c r="A121" s="64" t="s">
        <v>13</v>
      </c>
      <c r="B121" s="65"/>
      <c r="C121" s="65"/>
      <c r="D121" s="65"/>
      <c r="E121" s="66"/>
    </row>
    <row r="122" spans="1:5" ht="18" x14ac:dyDescent="0.25">
      <c r="A122" s="2" t="s">
        <v>5</v>
      </c>
      <c r="B122" s="2" t="s">
        <v>6</v>
      </c>
      <c r="C122" s="4" t="s">
        <v>7</v>
      </c>
      <c r="D122" s="18" t="s">
        <v>8</v>
      </c>
      <c r="E122" s="18" t="s">
        <v>9</v>
      </c>
    </row>
    <row r="123" spans="1:5" ht="18" x14ac:dyDescent="0.25">
      <c r="A123" s="19" t="str">
        <f>VLOOKUP(B123,'[1]LISTADO ATM'!$A$2:$C$822,3,0)</f>
        <v>DISTRITO NACIONAL</v>
      </c>
      <c r="B123" s="22">
        <v>231</v>
      </c>
      <c r="C123" s="25" t="str">
        <f>VLOOKUP(B123,'[1]LISTADO ATM'!$A$2:$B$822,2,0)</f>
        <v xml:space="preserve">ATM Oficina Zona Oriental </v>
      </c>
      <c r="D123" s="39" t="s">
        <v>22</v>
      </c>
      <c r="E123" s="22" t="s">
        <v>26</v>
      </c>
    </row>
    <row r="124" spans="1:5" ht="18" x14ac:dyDescent="0.25">
      <c r="A124" s="19" t="str">
        <f>VLOOKUP(B124,'[1]LISTADO ATM'!$A$2:$C$822,3,0)</f>
        <v>DISTRITO NACIONAL</v>
      </c>
      <c r="B124" s="22">
        <v>70</v>
      </c>
      <c r="C124" s="25" t="str">
        <f>VLOOKUP(B124,'[1]LISTADO ATM'!$A$2:$B$822,2,0)</f>
        <v xml:space="preserve">ATM Autoservicio Plaza Lama Zona Oriental </v>
      </c>
      <c r="D124" s="39" t="s">
        <v>22</v>
      </c>
      <c r="E124" s="22" t="s">
        <v>27</v>
      </c>
    </row>
    <row r="125" spans="1:5" ht="18" x14ac:dyDescent="0.25">
      <c r="A125" s="26" t="s">
        <v>11</v>
      </c>
      <c r="B125" s="38">
        <f>COUNT(B123:B124)</f>
        <v>2</v>
      </c>
      <c r="C125" s="14"/>
      <c r="D125" s="17"/>
      <c r="E125" s="17"/>
    </row>
    <row r="126" spans="1:5" ht="15.75" thickBot="1" x14ac:dyDescent="0.3">
      <c r="B126" s="5"/>
      <c r="E126" s="5"/>
    </row>
    <row r="127" spans="1:5" ht="18.75" customHeight="1" thickBot="1" x14ac:dyDescent="0.3">
      <c r="A127" s="62" t="s">
        <v>12</v>
      </c>
      <c r="B127" s="63"/>
      <c r="C127" t="s">
        <v>17</v>
      </c>
      <c r="D127" s="5"/>
      <c r="E127" s="5"/>
    </row>
    <row r="128" spans="1:5" ht="18.75" thickBot="1" x14ac:dyDescent="0.3">
      <c r="A128" s="34">
        <f>+B96+B119+B125</f>
        <v>36</v>
      </c>
      <c r="B128" s="35"/>
    </row>
    <row r="129" spans="1:5" ht="15.75" thickBot="1" x14ac:dyDescent="0.3">
      <c r="B129" s="5"/>
      <c r="E129" s="5"/>
    </row>
    <row r="130" spans="1:5" ht="18.75" customHeight="1" thickBot="1" x14ac:dyDescent="0.3">
      <c r="A130" s="57" t="s">
        <v>15</v>
      </c>
      <c r="B130" s="58"/>
      <c r="C130" s="58"/>
      <c r="D130" s="58"/>
      <c r="E130" s="59"/>
    </row>
    <row r="131" spans="1:5" ht="18" x14ac:dyDescent="0.25">
      <c r="A131" s="6" t="s">
        <v>5</v>
      </c>
      <c r="B131" s="6" t="s">
        <v>6</v>
      </c>
      <c r="C131" s="4" t="s">
        <v>7</v>
      </c>
      <c r="D131" s="60" t="s">
        <v>8</v>
      </c>
      <c r="E131" s="61"/>
    </row>
    <row r="132" spans="1:5" ht="18" x14ac:dyDescent="0.25">
      <c r="A132" s="22" t="str">
        <f>VLOOKUP(B132,'[1]LISTADO ATM'!$A$2:$C$822,3,0)</f>
        <v>DISTRITO NACIONAL</v>
      </c>
      <c r="B132" s="22">
        <v>568</v>
      </c>
      <c r="C132" s="22" t="str">
        <f>VLOOKUP(B132,'[1]LISTADO ATM'!$A$2:$B$822,2,0)</f>
        <v xml:space="preserve">ATM Ministerio de Educación </v>
      </c>
      <c r="D132" s="40" t="s">
        <v>23</v>
      </c>
      <c r="E132" s="41"/>
    </row>
    <row r="133" spans="1:5" ht="18" x14ac:dyDescent="0.25">
      <c r="A133" s="22" t="str">
        <f>VLOOKUP(B133,'[1]LISTADO ATM'!$A$2:$C$822,3,0)</f>
        <v>ESTE</v>
      </c>
      <c r="B133" s="22">
        <v>294</v>
      </c>
      <c r="C133" s="22" t="str">
        <f>VLOOKUP(B133,'[1]LISTADO ATM'!$A$2:$B$822,2,0)</f>
        <v xml:space="preserve">ATM Plaza Zaglul San Pedro II </v>
      </c>
      <c r="D133" s="40" t="s">
        <v>21</v>
      </c>
      <c r="E133" s="41"/>
    </row>
    <row r="134" spans="1:5" ht="18" x14ac:dyDescent="0.25">
      <c r="A134" s="22" t="str">
        <f>VLOOKUP(B134,'[1]LISTADO ATM'!$A$2:$C$822,3,0)</f>
        <v>DISTRITO NACIONAL</v>
      </c>
      <c r="B134" s="22">
        <v>578</v>
      </c>
      <c r="C134" s="22" t="str">
        <f>VLOOKUP(B134,'[1]LISTADO ATM'!$A$2:$B$822,2,0)</f>
        <v xml:space="preserve">ATM Procuraduría General de la República </v>
      </c>
      <c r="D134" s="40" t="s">
        <v>23</v>
      </c>
      <c r="E134" s="41"/>
    </row>
    <row r="135" spans="1:5" ht="18" x14ac:dyDescent="0.25">
      <c r="A135" s="22" t="str">
        <f>VLOOKUP(B135,'[1]LISTADO ATM'!$A$2:$C$822,3,0)</f>
        <v>ESTE</v>
      </c>
      <c r="B135" s="22">
        <v>159</v>
      </c>
      <c r="C135" s="22" t="str">
        <f>VLOOKUP(B135,'[1]LISTADO ATM'!$A$2:$B$822,2,0)</f>
        <v xml:space="preserve">ATM Hotel Dreams Bayahibe I </v>
      </c>
      <c r="D135" s="40" t="s">
        <v>21</v>
      </c>
      <c r="E135" s="41"/>
    </row>
    <row r="136" spans="1:5" ht="18" x14ac:dyDescent="0.25">
      <c r="A136" s="22" t="str">
        <f>VLOOKUP(B136,'[1]LISTADO ATM'!$A$2:$C$822,3,0)</f>
        <v>ESTE</v>
      </c>
      <c r="B136" s="22">
        <v>945</v>
      </c>
      <c r="C136" s="22" t="str">
        <f>VLOOKUP(B136,'[1]LISTADO ATM'!$A$2:$B$822,2,0)</f>
        <v xml:space="preserve">ATM UNP El Valle (Hato Mayor) </v>
      </c>
      <c r="D136" s="40" t="s">
        <v>25</v>
      </c>
      <c r="E136" s="41"/>
    </row>
    <row r="137" spans="1:5" ht="18" x14ac:dyDescent="0.25">
      <c r="A137" s="22" t="str">
        <f>VLOOKUP(B137,'[1]LISTADO ATM'!$A$2:$C$822,3,0)</f>
        <v>NORTE</v>
      </c>
      <c r="B137" s="22">
        <v>888</v>
      </c>
      <c r="C137" s="22" t="str">
        <f>VLOOKUP(B137,'[1]LISTADO ATM'!$A$2:$B$822,2,0)</f>
        <v>ATM Oficina galeria 56 II (SFM)</v>
      </c>
      <c r="D137" s="40" t="s">
        <v>25</v>
      </c>
      <c r="E137" s="41"/>
    </row>
    <row r="138" spans="1:5" ht="17.25" customHeight="1" x14ac:dyDescent="0.25">
      <c r="A138" s="22" t="str">
        <f>VLOOKUP(B138,'[1]LISTADO ATM'!$A$2:$C$822,3,0)</f>
        <v>ESTE</v>
      </c>
      <c r="B138" s="22">
        <v>159</v>
      </c>
      <c r="C138" s="22" t="str">
        <f>VLOOKUP(B138,'[1]LISTADO ATM'!$A$2:$B$822,2,0)</f>
        <v xml:space="preserve">ATM Hotel Dreams Bayahibe I </v>
      </c>
      <c r="D138" s="40" t="s">
        <v>21</v>
      </c>
      <c r="E138" s="41"/>
    </row>
    <row r="139" spans="1:5" ht="17.25" customHeight="1" x14ac:dyDescent="0.25">
      <c r="A139" s="22" t="str">
        <f>VLOOKUP(B139,'[1]LISTADO ATM'!$A$2:$C$822,3,0)</f>
        <v>DISTRITO NACIONAL</v>
      </c>
      <c r="B139" s="22">
        <v>13</v>
      </c>
      <c r="C139" s="22" t="str">
        <f>VLOOKUP(B139,'[1]LISTADO ATM'!$A$2:$B$822,2,0)</f>
        <v xml:space="preserve">ATM CDEEE </v>
      </c>
      <c r="D139" s="40" t="s">
        <v>21</v>
      </c>
      <c r="E139" s="41"/>
    </row>
    <row r="140" spans="1:5" ht="17.25" customHeight="1" x14ac:dyDescent="0.25">
      <c r="A140" s="22" t="str">
        <f>VLOOKUP(B140,'[1]LISTADO ATM'!$A$2:$C$822,3,0)</f>
        <v>DISTRITO NACIONAL</v>
      </c>
      <c r="B140" s="22">
        <v>554</v>
      </c>
      <c r="C140" s="22" t="str">
        <f>VLOOKUP(B140,'[1]LISTADO ATM'!$A$2:$B$822,2,0)</f>
        <v xml:space="preserve">ATM Oficina Isabel La Católica I </v>
      </c>
      <c r="D140" s="40" t="s">
        <v>25</v>
      </c>
      <c r="E140" s="41"/>
    </row>
    <row r="141" spans="1:5" ht="17.25" customHeight="1" x14ac:dyDescent="0.25">
      <c r="A141" s="22" t="str">
        <f>VLOOKUP(B141,'[1]LISTADO ATM'!$A$2:$C$822,3,0)</f>
        <v>DISTRITO NACIONAL</v>
      </c>
      <c r="B141" s="22">
        <v>346</v>
      </c>
      <c r="C141" s="22" t="str">
        <f>VLOOKUP(B141,'[1]LISTADO ATM'!$A$2:$B$822,2,0)</f>
        <v>ATM Ministerio de Industria y Comercio</v>
      </c>
      <c r="D141" s="40" t="s">
        <v>21</v>
      </c>
      <c r="E141" s="41"/>
    </row>
    <row r="142" spans="1:5" ht="17.25" customHeight="1" x14ac:dyDescent="0.25">
      <c r="A142" s="22" t="str">
        <f>VLOOKUP(B142,'[1]LISTADO ATM'!$A$2:$C$822,3,0)</f>
        <v>ESTE</v>
      </c>
      <c r="B142" s="22">
        <v>294</v>
      </c>
      <c r="C142" s="22" t="str">
        <f>VLOOKUP(B142,'[1]LISTADO ATM'!$A$2:$B$822,2,0)</f>
        <v xml:space="preserve">ATM Plaza Zaglul San Pedro II </v>
      </c>
      <c r="D142" s="40" t="s">
        <v>21</v>
      </c>
      <c r="E142" s="41"/>
    </row>
    <row r="143" spans="1:5" ht="17.25" customHeight="1" x14ac:dyDescent="0.25">
      <c r="A143" s="22" t="str">
        <f>VLOOKUP(B143,'[1]LISTADO ATM'!$A$2:$C$822,3,0)</f>
        <v>ESTE</v>
      </c>
      <c r="B143" s="22">
        <v>630</v>
      </c>
      <c r="C143" s="22" t="str">
        <f>VLOOKUP(B143,'[1]LISTADO ATM'!$A$2:$B$822,2,0)</f>
        <v xml:space="preserve">ATM Oficina Plaza Zaglul (SPM) </v>
      </c>
      <c r="D143" s="40" t="s">
        <v>25</v>
      </c>
      <c r="E143" s="41"/>
    </row>
    <row r="144" spans="1:5" ht="17.25" customHeight="1" x14ac:dyDescent="0.25">
      <c r="A144" s="22" t="str">
        <f>VLOOKUP(B144,'[1]LISTADO ATM'!$A$2:$C$822,3,0)</f>
        <v>DISTRITO NACIONAL</v>
      </c>
      <c r="B144" s="22">
        <v>569</v>
      </c>
      <c r="C144" s="22" t="str">
        <f>VLOOKUP(B144,'[1]LISTADO ATM'!$A$2:$B$822,2,0)</f>
        <v xml:space="preserve">ATM Superintendencia de Seguros </v>
      </c>
      <c r="D144" s="40" t="s">
        <v>21</v>
      </c>
      <c r="E144" s="41"/>
    </row>
    <row r="145" spans="1:5" ht="17.25" customHeight="1" x14ac:dyDescent="0.25">
      <c r="A145" s="22" t="str">
        <f>VLOOKUP(B145,'[1]LISTADO ATM'!$A$2:$C$822,3,0)</f>
        <v>DISTRITO NACIONAL</v>
      </c>
      <c r="B145" s="22">
        <v>791</v>
      </c>
      <c r="C145" s="22" t="str">
        <f>VLOOKUP(B145,'[1]LISTADO ATM'!$A$2:$B$822,2,0)</f>
        <v xml:space="preserve">ATM Oficina Sans Soucí </v>
      </c>
      <c r="D145" s="40" t="s">
        <v>21</v>
      </c>
      <c r="E145" s="41"/>
    </row>
    <row r="146" spans="1:5" ht="17.25" customHeight="1" x14ac:dyDescent="0.25">
      <c r="A146" s="22" t="e">
        <f>VLOOKUP(B146,'[1]LISTADO ATM'!$A$2:$C$822,3,0)</f>
        <v>#N/A</v>
      </c>
      <c r="B146" s="22"/>
      <c r="C146" s="22" t="e">
        <f>VLOOKUP(B146,'[1]LISTADO ATM'!$A$2:$B$822,2,0)</f>
        <v>#N/A</v>
      </c>
      <c r="D146" s="40"/>
      <c r="E146" s="41"/>
    </row>
    <row r="147" spans="1:5" ht="17.25" customHeight="1" x14ac:dyDescent="0.25">
      <c r="A147" s="22" t="e">
        <f>VLOOKUP(B147,'[1]LISTADO ATM'!$A$2:$C$822,3,0)</f>
        <v>#N/A</v>
      </c>
      <c r="B147" s="22"/>
      <c r="C147" s="22" t="e">
        <f>VLOOKUP(B147,'[1]LISTADO ATM'!$A$2:$B$822,2,0)</f>
        <v>#N/A</v>
      </c>
      <c r="D147" s="40"/>
      <c r="E147" s="41"/>
    </row>
    <row r="148" spans="1:5" ht="17.25" customHeight="1" x14ac:dyDescent="0.25">
      <c r="A148" s="22" t="e">
        <f>VLOOKUP(B148,'[1]LISTADO ATM'!$A$2:$C$822,3,0)</f>
        <v>#N/A</v>
      </c>
      <c r="B148" s="22"/>
      <c r="C148" s="22" t="e">
        <f>VLOOKUP(B148,'[1]LISTADO ATM'!$A$2:$B$822,2,0)</f>
        <v>#N/A</v>
      </c>
      <c r="D148" s="40"/>
      <c r="E148" s="41"/>
    </row>
    <row r="149" spans="1:5" ht="17.25" customHeight="1" x14ac:dyDescent="0.25">
      <c r="A149" s="22" t="e">
        <f>VLOOKUP(B149,'[1]LISTADO ATM'!$A$2:$C$822,3,0)</f>
        <v>#N/A</v>
      </c>
      <c r="B149" s="22"/>
      <c r="C149" s="22" t="e">
        <f>VLOOKUP(B149,'[1]LISTADO ATM'!$A$2:$B$822,2,0)</f>
        <v>#N/A</v>
      </c>
      <c r="D149" s="40"/>
      <c r="E149" s="41"/>
    </row>
    <row r="150" spans="1:5" ht="17.25" customHeight="1" x14ac:dyDescent="0.25">
      <c r="A150" s="22" t="e">
        <f>VLOOKUP(B150,'[1]LISTADO ATM'!$A$2:$C$822,3,0)</f>
        <v>#N/A</v>
      </c>
      <c r="B150" s="22"/>
      <c r="C150" s="22" t="e">
        <f>VLOOKUP(B150,'[1]LISTADO ATM'!$A$2:$B$822,2,0)</f>
        <v>#N/A</v>
      </c>
      <c r="D150" s="40"/>
      <c r="E150" s="41"/>
    </row>
    <row r="151" spans="1:5" ht="17.25" customHeight="1" x14ac:dyDescent="0.25">
      <c r="A151" s="22" t="e">
        <f>VLOOKUP(B151,'[1]LISTADO ATM'!$A$2:$C$822,3,0)</f>
        <v>#N/A</v>
      </c>
      <c r="B151" s="22"/>
      <c r="C151" s="22" t="e">
        <f>VLOOKUP(B151,'[1]LISTADO ATM'!$A$2:$B$822,2,0)</f>
        <v>#N/A</v>
      </c>
      <c r="D151" s="40"/>
      <c r="E151" s="41"/>
    </row>
    <row r="152" spans="1:5" ht="17.25" customHeight="1" x14ac:dyDescent="0.25">
      <c r="A152" s="22" t="e">
        <f>VLOOKUP(B152,'[1]LISTADO ATM'!$A$2:$C$822,3,0)</f>
        <v>#N/A</v>
      </c>
      <c r="B152" s="22"/>
      <c r="C152" s="22" t="e">
        <f>VLOOKUP(B152,'[1]LISTADO ATM'!$A$2:$B$822,2,0)</f>
        <v>#N/A</v>
      </c>
      <c r="D152" s="40"/>
      <c r="E152" s="41"/>
    </row>
    <row r="153" spans="1:5" ht="18.75" thickBot="1" x14ac:dyDescent="0.3">
      <c r="A153" s="26" t="s">
        <v>11</v>
      </c>
      <c r="B153" s="36">
        <f>COUNT(B132:B152)</f>
        <v>14</v>
      </c>
      <c r="C153" s="23"/>
      <c r="D153" s="23"/>
      <c r="E153" s="24"/>
    </row>
  </sheetData>
  <mergeCells count="33">
    <mergeCell ref="D146:E146"/>
    <mergeCell ref="D150:E150"/>
    <mergeCell ref="D139:E139"/>
    <mergeCell ref="D140:E140"/>
    <mergeCell ref="D141:E141"/>
    <mergeCell ref="D142:E142"/>
    <mergeCell ref="D147:E147"/>
    <mergeCell ref="D148:E148"/>
    <mergeCell ref="D149:E149"/>
    <mergeCell ref="D144:E144"/>
    <mergeCell ref="D145:E145"/>
    <mergeCell ref="A127:B127"/>
    <mergeCell ref="A121:E121"/>
    <mergeCell ref="A98:E98"/>
    <mergeCell ref="D137:E137"/>
    <mergeCell ref="D143:E143"/>
    <mergeCell ref="D138:E138"/>
    <mergeCell ref="D151:E151"/>
    <mergeCell ref="D152:E152"/>
    <mergeCell ref="A1:E1"/>
    <mergeCell ref="A2:E2"/>
    <mergeCell ref="A7:E7"/>
    <mergeCell ref="C59:E59"/>
    <mergeCell ref="A61:E61"/>
    <mergeCell ref="D132:E132"/>
    <mergeCell ref="D134:E134"/>
    <mergeCell ref="D135:E135"/>
    <mergeCell ref="D133:E133"/>
    <mergeCell ref="D136:E136"/>
    <mergeCell ref="C66:E66"/>
    <mergeCell ref="A68:E68"/>
    <mergeCell ref="D131:E131"/>
    <mergeCell ref="A130:E130"/>
  </mergeCells>
  <phoneticPr fontId="11" type="noConversion"/>
  <conditionalFormatting sqref="B84:B85">
    <cfRule type="duplicateValues" dxfId="124" priority="119"/>
  </conditionalFormatting>
  <conditionalFormatting sqref="E84:E85">
    <cfRule type="duplicateValues" dxfId="123" priority="118"/>
  </conditionalFormatting>
  <conditionalFormatting sqref="B107:B108">
    <cfRule type="duplicateValues" dxfId="122" priority="115"/>
  </conditionalFormatting>
  <conditionalFormatting sqref="E107:E108">
    <cfRule type="duplicateValues" dxfId="121" priority="114"/>
  </conditionalFormatting>
  <conditionalFormatting sqref="B151:B152">
    <cfRule type="duplicateValues" dxfId="120" priority="103"/>
  </conditionalFormatting>
  <conditionalFormatting sqref="B150">
    <cfRule type="duplicateValues" dxfId="119" priority="101"/>
  </conditionalFormatting>
  <conditionalFormatting sqref="B87">
    <cfRule type="duplicateValues" dxfId="118" priority="95"/>
  </conditionalFormatting>
  <conditionalFormatting sqref="E87">
    <cfRule type="duplicateValues" dxfId="117" priority="94"/>
  </conditionalFormatting>
  <conditionalFormatting sqref="E150:E152">
    <cfRule type="duplicateValues" dxfId="116" priority="89"/>
  </conditionalFormatting>
  <conditionalFormatting sqref="B52:B55">
    <cfRule type="duplicateValues" dxfId="115" priority="72"/>
  </conditionalFormatting>
  <conditionalFormatting sqref="E52:E55">
    <cfRule type="duplicateValues" dxfId="114" priority="71"/>
  </conditionalFormatting>
  <conditionalFormatting sqref="B56:B58">
    <cfRule type="duplicateValues" dxfId="113" priority="70"/>
  </conditionalFormatting>
  <conditionalFormatting sqref="E56:E58">
    <cfRule type="duplicateValues" dxfId="112" priority="69"/>
  </conditionalFormatting>
  <conditionalFormatting sqref="B74">
    <cfRule type="duplicateValues" dxfId="111" priority="1041"/>
  </conditionalFormatting>
  <conditionalFormatting sqref="E74">
    <cfRule type="duplicateValues" dxfId="110" priority="1042"/>
  </conditionalFormatting>
  <conditionalFormatting sqref="B106">
    <cfRule type="duplicateValues" dxfId="109" priority="1051"/>
  </conditionalFormatting>
  <conditionalFormatting sqref="E106">
    <cfRule type="duplicateValues" dxfId="108" priority="1052"/>
  </conditionalFormatting>
  <conditionalFormatting sqref="B118">
    <cfRule type="duplicateValues" dxfId="107" priority="1062"/>
  </conditionalFormatting>
  <conditionalFormatting sqref="E118">
    <cfRule type="duplicateValues" dxfId="106" priority="1063"/>
  </conditionalFormatting>
  <conditionalFormatting sqref="B138">
    <cfRule type="duplicateValues" dxfId="105" priority="1073"/>
  </conditionalFormatting>
  <conditionalFormatting sqref="B153:B1048576 B119:B137 B96:B105 B1:B73">
    <cfRule type="duplicateValues" dxfId="104" priority="1074"/>
  </conditionalFormatting>
  <conditionalFormatting sqref="E153:E1048576 E119:E137 E96:E105 E1:E51 E59:E73">
    <cfRule type="duplicateValues" dxfId="103" priority="1080"/>
  </conditionalFormatting>
  <conditionalFormatting sqref="B143">
    <cfRule type="duplicateValues" dxfId="102" priority="1086"/>
  </conditionalFormatting>
  <conditionalFormatting sqref="B86">
    <cfRule type="duplicateValues" dxfId="101" priority="1087"/>
  </conditionalFormatting>
  <conditionalFormatting sqref="E86">
    <cfRule type="duplicateValues" dxfId="100" priority="1088"/>
  </conditionalFormatting>
  <conditionalFormatting sqref="B95">
    <cfRule type="duplicateValues" dxfId="99" priority="1089"/>
  </conditionalFormatting>
  <conditionalFormatting sqref="E95">
    <cfRule type="duplicateValues" dxfId="98" priority="1090"/>
  </conditionalFormatting>
  <conditionalFormatting sqref="B75:B76">
    <cfRule type="duplicateValues" dxfId="97" priority="64"/>
  </conditionalFormatting>
  <conditionalFormatting sqref="E75:E76">
    <cfRule type="duplicateValues" dxfId="96" priority="63"/>
  </conditionalFormatting>
  <conditionalFormatting sqref="B78">
    <cfRule type="duplicateValues" dxfId="95" priority="62"/>
  </conditionalFormatting>
  <conditionalFormatting sqref="E78">
    <cfRule type="duplicateValues" dxfId="94" priority="61"/>
  </conditionalFormatting>
  <conditionalFormatting sqref="B77">
    <cfRule type="duplicateValues" dxfId="93" priority="65"/>
  </conditionalFormatting>
  <conditionalFormatting sqref="E77">
    <cfRule type="duplicateValues" dxfId="92" priority="66"/>
  </conditionalFormatting>
  <conditionalFormatting sqref="B79">
    <cfRule type="duplicateValues" dxfId="91" priority="67"/>
  </conditionalFormatting>
  <conditionalFormatting sqref="E79">
    <cfRule type="duplicateValues" dxfId="90" priority="68"/>
  </conditionalFormatting>
  <conditionalFormatting sqref="B82">
    <cfRule type="duplicateValues" dxfId="89" priority="54"/>
  </conditionalFormatting>
  <conditionalFormatting sqref="E82">
    <cfRule type="duplicateValues" dxfId="88" priority="53"/>
  </conditionalFormatting>
  <conditionalFormatting sqref="B81">
    <cfRule type="duplicateValues" dxfId="87" priority="57"/>
  </conditionalFormatting>
  <conditionalFormatting sqref="E81">
    <cfRule type="duplicateValues" dxfId="86" priority="58"/>
  </conditionalFormatting>
  <conditionalFormatting sqref="B83">
    <cfRule type="duplicateValues" dxfId="85" priority="59"/>
  </conditionalFormatting>
  <conditionalFormatting sqref="E83">
    <cfRule type="duplicateValues" dxfId="84" priority="60"/>
  </conditionalFormatting>
  <conditionalFormatting sqref="B141:B142">
    <cfRule type="duplicateValues" dxfId="83" priority="50"/>
  </conditionalFormatting>
  <conditionalFormatting sqref="B140">
    <cfRule type="duplicateValues" dxfId="82" priority="48"/>
  </conditionalFormatting>
  <conditionalFormatting sqref="E140">
    <cfRule type="duplicateValues" dxfId="81" priority="47"/>
  </conditionalFormatting>
  <conditionalFormatting sqref="B139">
    <cfRule type="duplicateValues" dxfId="80" priority="52"/>
  </conditionalFormatting>
  <conditionalFormatting sqref="E143">
    <cfRule type="duplicateValues" dxfId="79" priority="44"/>
  </conditionalFormatting>
  <conditionalFormatting sqref="B148:B149">
    <cfRule type="duplicateValues" dxfId="78" priority="42"/>
  </conditionalFormatting>
  <conditionalFormatting sqref="B147">
    <cfRule type="duplicateValues" dxfId="77" priority="41"/>
  </conditionalFormatting>
  <conditionalFormatting sqref="E147:E149">
    <cfRule type="duplicateValues" dxfId="76" priority="40"/>
  </conditionalFormatting>
  <conditionalFormatting sqref="B145:B146">
    <cfRule type="duplicateValues" dxfId="75" priority="39"/>
  </conditionalFormatting>
  <conditionalFormatting sqref="B144">
    <cfRule type="duplicateValues" dxfId="74" priority="38"/>
  </conditionalFormatting>
  <conditionalFormatting sqref="E146">
    <cfRule type="duplicateValues" dxfId="73" priority="37"/>
  </conditionalFormatting>
  <conditionalFormatting sqref="B109">
    <cfRule type="duplicateValues" dxfId="72" priority="35"/>
  </conditionalFormatting>
  <conditionalFormatting sqref="E109">
    <cfRule type="duplicateValues" dxfId="71" priority="36"/>
  </conditionalFormatting>
  <conditionalFormatting sqref="B117">
    <cfRule type="duplicateValues" dxfId="70" priority="33"/>
  </conditionalFormatting>
  <conditionalFormatting sqref="E117">
    <cfRule type="duplicateValues" dxfId="69" priority="34"/>
  </conditionalFormatting>
  <conditionalFormatting sqref="B112">
    <cfRule type="duplicateValues" dxfId="68" priority="31"/>
  </conditionalFormatting>
  <conditionalFormatting sqref="E112">
    <cfRule type="duplicateValues" dxfId="67" priority="32"/>
  </conditionalFormatting>
  <conditionalFormatting sqref="B111">
    <cfRule type="duplicateValues" dxfId="66" priority="29"/>
  </conditionalFormatting>
  <conditionalFormatting sqref="E111">
    <cfRule type="duplicateValues" dxfId="65" priority="30"/>
  </conditionalFormatting>
  <conditionalFormatting sqref="B110">
    <cfRule type="duplicateValues" dxfId="64" priority="27"/>
  </conditionalFormatting>
  <conditionalFormatting sqref="E110">
    <cfRule type="duplicateValues" dxfId="63" priority="28"/>
  </conditionalFormatting>
  <conditionalFormatting sqref="B94">
    <cfRule type="duplicateValues" dxfId="62" priority="23"/>
  </conditionalFormatting>
  <conditionalFormatting sqref="E94">
    <cfRule type="duplicateValues" dxfId="61" priority="24"/>
  </conditionalFormatting>
  <conditionalFormatting sqref="B93">
    <cfRule type="duplicateValues" dxfId="60" priority="21"/>
  </conditionalFormatting>
  <conditionalFormatting sqref="E93">
    <cfRule type="duplicateValues" dxfId="59" priority="22"/>
  </conditionalFormatting>
  <conditionalFormatting sqref="B92">
    <cfRule type="duplicateValues" dxfId="58" priority="19"/>
  </conditionalFormatting>
  <conditionalFormatting sqref="E92">
    <cfRule type="duplicateValues" dxfId="57" priority="20"/>
  </conditionalFormatting>
  <conditionalFormatting sqref="B91">
    <cfRule type="duplicateValues" dxfId="56" priority="17"/>
  </conditionalFormatting>
  <conditionalFormatting sqref="E91">
    <cfRule type="duplicateValues" dxfId="55" priority="18"/>
  </conditionalFormatting>
  <conditionalFormatting sqref="B90">
    <cfRule type="duplicateValues" dxfId="54" priority="15"/>
  </conditionalFormatting>
  <conditionalFormatting sqref="E90">
    <cfRule type="duplicateValues" dxfId="53" priority="16"/>
  </conditionalFormatting>
  <conditionalFormatting sqref="B89">
    <cfRule type="duplicateValues" dxfId="52" priority="13"/>
  </conditionalFormatting>
  <conditionalFormatting sqref="E89">
    <cfRule type="duplicateValues" dxfId="51" priority="14"/>
  </conditionalFormatting>
  <conditionalFormatting sqref="B88">
    <cfRule type="duplicateValues" dxfId="50" priority="11"/>
  </conditionalFormatting>
  <conditionalFormatting sqref="E88">
    <cfRule type="duplicateValues" dxfId="49" priority="12"/>
  </conditionalFormatting>
  <conditionalFormatting sqref="B116">
    <cfRule type="duplicateValues" dxfId="48" priority="9"/>
  </conditionalFormatting>
  <conditionalFormatting sqref="E116">
    <cfRule type="duplicateValues" dxfId="47" priority="10"/>
  </conditionalFormatting>
  <conditionalFormatting sqref="B115">
    <cfRule type="duplicateValues" dxfId="46" priority="7"/>
  </conditionalFormatting>
  <conditionalFormatting sqref="E115">
    <cfRule type="duplicateValues" dxfId="45" priority="8"/>
  </conditionalFormatting>
  <conditionalFormatting sqref="B114">
    <cfRule type="duplicateValues" dxfId="44" priority="5"/>
  </conditionalFormatting>
  <conditionalFormatting sqref="E114">
    <cfRule type="duplicateValues" dxfId="43" priority="6"/>
  </conditionalFormatting>
  <conditionalFormatting sqref="B113">
    <cfRule type="duplicateValues" dxfId="42" priority="3"/>
  </conditionalFormatting>
  <conditionalFormatting sqref="E113">
    <cfRule type="duplicateValues" dxfId="41" priority="4"/>
  </conditionalFormatting>
  <conditionalFormatting sqref="B80">
    <cfRule type="duplicateValues" dxfId="40" priority="1122"/>
  </conditionalFormatting>
  <conditionalFormatting sqref="E80">
    <cfRule type="duplicateValues" dxfId="39" priority="1123"/>
  </conditionalFormatting>
  <conditionalFormatting sqref="E144:E145">
    <cfRule type="duplicateValues" dxfId="38" priority="1131"/>
  </conditionalFormatting>
  <conditionalFormatting sqref="E141:E142">
    <cfRule type="duplicateValues" dxfId="37" priority="1141"/>
  </conditionalFormatting>
  <conditionalFormatting sqref="E139">
    <cfRule type="duplicateValues" dxfId="36" priority="1150"/>
  </conditionalFormatting>
  <conditionalFormatting sqref="E138">
    <cfRule type="duplicateValues" dxfId="0" priority="115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8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8.75" thickBot="1" x14ac:dyDescent="0.3">
      <c r="B2" s="22">
        <v>149</v>
      </c>
      <c r="C2" s="29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149 33 685 476                                                          </v>
      </c>
    </row>
    <row r="3" spans="2:6" ht="18.75" thickBot="1" x14ac:dyDescent="0.3">
      <c r="B3" s="22">
        <v>33</v>
      </c>
      <c r="C3" s="29" t="s">
        <v>17</v>
      </c>
    </row>
    <row r="4" spans="2:6" ht="18.75" thickBot="1" x14ac:dyDescent="0.3">
      <c r="B4" s="22">
        <v>685</v>
      </c>
      <c r="C4" s="29" t="s">
        <v>17</v>
      </c>
    </row>
    <row r="5" spans="2:6" ht="18.75" thickBot="1" x14ac:dyDescent="0.3">
      <c r="B5" s="22">
        <v>476</v>
      </c>
      <c r="C5" s="29" t="s">
        <v>17</v>
      </c>
    </row>
    <row r="6" spans="2:6" ht="18.75" thickBot="1" x14ac:dyDescent="0.3">
      <c r="B6" s="22"/>
      <c r="C6" s="29" t="s">
        <v>17</v>
      </c>
    </row>
    <row r="7" spans="2:6" ht="18.75" thickBot="1" x14ac:dyDescent="0.3">
      <c r="B7" s="22"/>
      <c r="C7" s="29" t="s">
        <v>17</v>
      </c>
    </row>
    <row r="8" spans="2:6" ht="18.75" thickBot="1" x14ac:dyDescent="0.3">
      <c r="B8" s="22"/>
      <c r="C8" s="29" t="s">
        <v>17</v>
      </c>
    </row>
    <row r="9" spans="2:6" ht="18.75" thickBot="1" x14ac:dyDescent="0.3">
      <c r="B9" s="22"/>
      <c r="C9" s="29" t="s">
        <v>17</v>
      </c>
    </row>
    <row r="10" spans="2:6" ht="18.75" thickBot="1" x14ac:dyDescent="0.3">
      <c r="B10" s="22"/>
      <c r="C10" s="29" t="s">
        <v>17</v>
      </c>
    </row>
    <row r="11" spans="2:6" ht="18.75" thickBot="1" x14ac:dyDescent="0.3">
      <c r="B11" s="22"/>
      <c r="C11" s="29" t="s">
        <v>17</v>
      </c>
    </row>
    <row r="12" spans="2:6" ht="18.75" thickBot="1" x14ac:dyDescent="0.3">
      <c r="B12" s="22"/>
      <c r="C12" s="29" t="s">
        <v>17</v>
      </c>
    </row>
    <row r="13" spans="2:6" ht="18.75" thickBot="1" x14ac:dyDescent="0.3">
      <c r="B13" s="22"/>
      <c r="C13" s="29" t="s">
        <v>17</v>
      </c>
    </row>
    <row r="14" spans="2:6" ht="18.75" thickBot="1" x14ac:dyDescent="0.3">
      <c r="B14" s="22"/>
      <c r="C14" s="29" t="s">
        <v>17</v>
      </c>
    </row>
    <row r="15" spans="2:6" ht="18.75" thickBot="1" x14ac:dyDescent="0.3">
      <c r="B15" s="22"/>
      <c r="C15" s="29" t="s">
        <v>17</v>
      </c>
    </row>
    <row r="16" spans="2:6" ht="18.75" thickBot="1" x14ac:dyDescent="0.3">
      <c r="B16" s="22"/>
      <c r="C16" s="29" t="s">
        <v>17</v>
      </c>
    </row>
    <row r="17" spans="2:3" ht="18.75" thickBot="1" x14ac:dyDescent="0.3">
      <c r="B17" s="22"/>
      <c r="C17" s="29" t="s">
        <v>17</v>
      </c>
    </row>
    <row r="18" spans="2:3" ht="18.75" thickBot="1" x14ac:dyDescent="0.3">
      <c r="B18" s="22"/>
      <c r="C18" s="29" t="s">
        <v>17</v>
      </c>
    </row>
    <row r="19" spans="2:3" ht="18.75" thickBot="1" x14ac:dyDescent="0.3">
      <c r="B19" s="22"/>
      <c r="C19" s="29" t="s">
        <v>17</v>
      </c>
    </row>
    <row r="20" spans="2:3" ht="18.75" thickBot="1" x14ac:dyDescent="0.3">
      <c r="B20" s="22"/>
      <c r="C20" s="29" t="s">
        <v>17</v>
      </c>
    </row>
    <row r="21" spans="2:3" ht="18.75" thickBot="1" x14ac:dyDescent="0.3">
      <c r="B21" s="22"/>
      <c r="C21" s="29" t="s">
        <v>17</v>
      </c>
    </row>
    <row r="22" spans="2:3" ht="18.75" thickBot="1" x14ac:dyDescent="0.3">
      <c r="B22" s="22"/>
      <c r="C22" s="29" t="s">
        <v>17</v>
      </c>
    </row>
    <row r="23" spans="2:3" ht="18.75" thickBot="1" x14ac:dyDescent="0.3">
      <c r="B23" s="22"/>
      <c r="C23" s="29" t="s">
        <v>17</v>
      </c>
    </row>
    <row r="24" spans="2:3" ht="18.75" thickBot="1" x14ac:dyDescent="0.3">
      <c r="B24" s="22"/>
      <c r="C24" s="29" t="s">
        <v>17</v>
      </c>
    </row>
    <row r="25" spans="2:3" ht="18.75" thickBot="1" x14ac:dyDescent="0.3">
      <c r="B25" s="22"/>
      <c r="C25" s="29" t="s">
        <v>17</v>
      </c>
    </row>
    <row r="26" spans="2:3" ht="18.75" thickBot="1" x14ac:dyDescent="0.3">
      <c r="B26" s="22"/>
      <c r="C26" s="29" t="s">
        <v>17</v>
      </c>
    </row>
    <row r="27" spans="2:3" ht="18.75" thickBot="1" x14ac:dyDescent="0.3">
      <c r="B27" s="22"/>
      <c r="C27" s="29" t="s">
        <v>17</v>
      </c>
    </row>
    <row r="28" spans="2:3" ht="18.75" thickBot="1" x14ac:dyDescent="0.3">
      <c r="B28" s="22"/>
      <c r="C28" s="29" t="s">
        <v>17</v>
      </c>
    </row>
    <row r="29" spans="2:3" ht="18.75" thickBot="1" x14ac:dyDescent="0.3">
      <c r="B29" s="22"/>
      <c r="C29" s="29" t="s">
        <v>17</v>
      </c>
    </row>
    <row r="30" spans="2:3" ht="18.75" thickBot="1" x14ac:dyDescent="0.3">
      <c r="B30" s="22"/>
      <c r="C30" s="29" t="s">
        <v>17</v>
      </c>
    </row>
    <row r="31" spans="2:3" ht="18.75" thickBot="1" x14ac:dyDescent="0.3">
      <c r="B31" s="22"/>
      <c r="C31" s="29" t="s">
        <v>17</v>
      </c>
    </row>
    <row r="32" spans="2:3" ht="18.75" thickBot="1" x14ac:dyDescent="0.3">
      <c r="B32" s="22"/>
      <c r="C32" s="29" t="s">
        <v>17</v>
      </c>
    </row>
    <row r="33" spans="2:3" ht="18.75" thickBot="1" x14ac:dyDescent="0.3">
      <c r="B33" s="22"/>
      <c r="C33" s="29" t="s">
        <v>17</v>
      </c>
    </row>
    <row r="34" spans="2:3" ht="18.75" thickBot="1" x14ac:dyDescent="0.3">
      <c r="B34" s="22"/>
      <c r="C34" s="29" t="s">
        <v>17</v>
      </c>
    </row>
    <row r="35" spans="2:3" ht="18.75" thickBot="1" x14ac:dyDescent="0.3">
      <c r="B35" s="31"/>
      <c r="C35" s="29" t="s">
        <v>17</v>
      </c>
    </row>
    <row r="36" spans="2:3" ht="18.75" thickBot="1" x14ac:dyDescent="0.3">
      <c r="B36" s="31"/>
      <c r="C36" s="29" t="s">
        <v>17</v>
      </c>
    </row>
    <row r="37" spans="2:3" ht="18.75" thickBot="1" x14ac:dyDescent="0.3">
      <c r="B37" s="31"/>
      <c r="C37" s="29" t="s">
        <v>17</v>
      </c>
    </row>
    <row r="38" spans="2:3" ht="18.75" thickBot="1" x14ac:dyDescent="0.3">
      <c r="B38" s="31"/>
      <c r="C38" s="29" t="s">
        <v>17</v>
      </c>
    </row>
    <row r="39" spans="2:3" ht="18.75" thickBot="1" x14ac:dyDescent="0.3">
      <c r="B39" s="31"/>
      <c r="C39" s="29" t="s">
        <v>17</v>
      </c>
    </row>
    <row r="40" spans="2:3" ht="18.75" thickBot="1" x14ac:dyDescent="0.3">
      <c r="B40" s="31"/>
      <c r="C40" s="29" t="s">
        <v>17</v>
      </c>
    </row>
    <row r="41" spans="2:3" ht="18.75" thickBot="1" x14ac:dyDescent="0.3">
      <c r="B41" s="31"/>
      <c r="C41" s="29" t="s">
        <v>17</v>
      </c>
    </row>
    <row r="42" spans="2:3" ht="18.75" thickBot="1" x14ac:dyDescent="0.3">
      <c r="B42" s="31"/>
      <c r="C42" s="29" t="s">
        <v>17</v>
      </c>
    </row>
    <row r="43" spans="2:3" ht="18.75" thickBot="1" x14ac:dyDescent="0.3">
      <c r="B43" s="31"/>
      <c r="C43" s="29" t="s">
        <v>17</v>
      </c>
    </row>
    <row r="44" spans="2:3" ht="18.75" thickBot="1" x14ac:dyDescent="0.3">
      <c r="B44" s="31"/>
      <c r="C44" s="29" t="s">
        <v>17</v>
      </c>
    </row>
    <row r="45" spans="2:3" ht="18.75" thickBot="1" x14ac:dyDescent="0.3">
      <c r="B45" s="31"/>
      <c r="C45" s="29" t="s">
        <v>17</v>
      </c>
    </row>
    <row r="46" spans="2:3" ht="18.75" thickBot="1" x14ac:dyDescent="0.3">
      <c r="B46" s="31"/>
      <c r="C46" s="29" t="s">
        <v>17</v>
      </c>
    </row>
    <row r="47" spans="2:3" ht="18.75" thickBot="1" x14ac:dyDescent="0.3">
      <c r="B47" s="31"/>
      <c r="C47" s="29" t="s">
        <v>17</v>
      </c>
    </row>
    <row r="48" spans="2:3" ht="18.75" thickBot="1" x14ac:dyDescent="0.3">
      <c r="B48" s="31"/>
      <c r="C48" s="29" t="s">
        <v>17</v>
      </c>
    </row>
    <row r="49" spans="2:3" ht="18.75" thickBot="1" x14ac:dyDescent="0.3">
      <c r="B49" s="31"/>
      <c r="C49" s="29" t="s">
        <v>17</v>
      </c>
    </row>
    <row r="50" spans="2:3" ht="18.75" thickBot="1" x14ac:dyDescent="0.3">
      <c r="B50" s="31"/>
      <c r="C50" s="29" t="s">
        <v>17</v>
      </c>
    </row>
    <row r="51" spans="2:3" ht="18.75" thickBot="1" x14ac:dyDescent="0.3">
      <c r="B51" s="31"/>
      <c r="C51" s="29" t="s">
        <v>17</v>
      </c>
    </row>
    <row r="52" spans="2:3" ht="18.75" thickBot="1" x14ac:dyDescent="0.3">
      <c r="B52" s="31"/>
      <c r="C52" s="29" t="s">
        <v>17</v>
      </c>
    </row>
    <row r="53" spans="2:3" ht="18.75" thickBot="1" x14ac:dyDescent="0.3">
      <c r="B53" s="31"/>
      <c r="C53" s="29" t="s">
        <v>17</v>
      </c>
    </row>
    <row r="54" spans="2:3" ht="18.75" thickBot="1" x14ac:dyDescent="0.3">
      <c r="B54" s="31"/>
      <c r="C54" s="29" t="s">
        <v>17</v>
      </c>
    </row>
    <row r="55" spans="2:3" ht="18.75" thickBot="1" x14ac:dyDescent="0.3">
      <c r="B55" s="31"/>
      <c r="C55" s="29" t="s">
        <v>17</v>
      </c>
    </row>
    <row r="56" spans="2:3" ht="18.75" thickBot="1" x14ac:dyDescent="0.3">
      <c r="B56" s="31"/>
      <c r="C56" s="29" t="s">
        <v>17</v>
      </c>
    </row>
    <row r="57" spans="2:3" ht="18.75" thickBot="1" x14ac:dyDescent="0.3">
      <c r="B57" s="31"/>
      <c r="C57" s="29" t="s">
        <v>17</v>
      </c>
    </row>
    <row r="58" spans="2:3" ht="18.75" thickBot="1" x14ac:dyDescent="0.3">
      <c r="B58" s="31"/>
      <c r="C58" s="29" t="s">
        <v>17</v>
      </c>
    </row>
    <row r="59" spans="2:3" ht="18.75" thickBot="1" x14ac:dyDescent="0.3">
      <c r="B59" s="31"/>
      <c r="C59" s="29" t="s">
        <v>17</v>
      </c>
    </row>
    <row r="60" spans="2:3" ht="18.75" thickBot="1" x14ac:dyDescent="0.3">
      <c r="B60" s="31"/>
      <c r="C60" s="29" t="s">
        <v>17</v>
      </c>
    </row>
    <row r="61" spans="2:3" ht="18.75" thickBot="1" x14ac:dyDescent="0.3">
      <c r="B61" s="31"/>
      <c r="C61" s="29" t="s">
        <v>17</v>
      </c>
    </row>
    <row r="62" spans="2:3" ht="18.75" thickBot="1" x14ac:dyDescent="0.3">
      <c r="B62" s="31"/>
      <c r="C62" s="29" t="s">
        <v>17</v>
      </c>
    </row>
    <row r="63" spans="2:3" ht="18.75" thickBot="1" x14ac:dyDescent="0.3">
      <c r="B63" s="31"/>
      <c r="C63" s="29" t="s">
        <v>17</v>
      </c>
    </row>
    <row r="64" spans="2:3" ht="18.75" thickBot="1" x14ac:dyDescent="0.3">
      <c r="B64" s="31"/>
      <c r="C64" s="29" t="s">
        <v>17</v>
      </c>
    </row>
    <row r="65" spans="2:3" ht="18.75" thickBot="1" x14ac:dyDescent="0.3">
      <c r="B65" s="31"/>
      <c r="C65" s="29" t="s">
        <v>17</v>
      </c>
    </row>
    <row r="66" spans="2:3" ht="18.75" thickBot="1" x14ac:dyDescent="0.3">
      <c r="B66" s="31"/>
      <c r="C66" s="29" t="s">
        <v>17</v>
      </c>
    </row>
    <row r="67" spans="2:3" ht="18.75" thickBot="1" x14ac:dyDescent="0.3">
      <c r="B67" s="31"/>
      <c r="C67" s="29" t="s">
        <v>17</v>
      </c>
    </row>
    <row r="68" spans="2:3" ht="18.75" thickBot="1" x14ac:dyDescent="0.3">
      <c r="B68" s="32"/>
      <c r="C68" s="30" t="s">
        <v>17</v>
      </c>
    </row>
    <row r="69" spans="2:3" x14ac:dyDescent="0.25">
      <c r="C69" s="21" t="s">
        <v>17</v>
      </c>
    </row>
    <row r="70" spans="2:3" x14ac:dyDescent="0.25">
      <c r="C70" s="21" t="s">
        <v>17</v>
      </c>
    </row>
    <row r="71" spans="2:3" x14ac:dyDescent="0.25">
      <c r="C71" s="21" t="s">
        <v>17</v>
      </c>
    </row>
    <row r="72" spans="2:3" x14ac:dyDescent="0.25">
      <c r="C72" s="21" t="s">
        <v>17</v>
      </c>
    </row>
    <row r="73" spans="2:3" x14ac:dyDescent="0.25">
      <c r="C73" s="21" t="s">
        <v>17</v>
      </c>
    </row>
    <row r="74" spans="2:3" x14ac:dyDescent="0.25">
      <c r="C74" s="21" t="s">
        <v>17</v>
      </c>
    </row>
    <row r="75" spans="2:3" x14ac:dyDescent="0.25">
      <c r="C75" s="21" t="s">
        <v>17</v>
      </c>
    </row>
    <row r="76" spans="2:3" x14ac:dyDescent="0.25">
      <c r="C76" s="21" t="s">
        <v>17</v>
      </c>
    </row>
    <row r="77" spans="2:3" x14ac:dyDescent="0.25">
      <c r="C77" s="21" t="s">
        <v>17</v>
      </c>
    </row>
    <row r="78" spans="2:3" x14ac:dyDescent="0.25">
      <c r="C78" s="21" t="s">
        <v>17</v>
      </c>
    </row>
    <row r="79" spans="2:3" x14ac:dyDescent="0.25">
      <c r="C79" s="21" t="s">
        <v>17</v>
      </c>
    </row>
    <row r="80" spans="2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conditionalFormatting sqref="B35:B48">
    <cfRule type="duplicateValues" dxfId="35" priority="962"/>
  </conditionalFormatting>
  <conditionalFormatting sqref="B35:B68">
    <cfRule type="duplicateValues" dxfId="34" priority="960"/>
  </conditionalFormatting>
  <conditionalFormatting sqref="B31:B34">
    <cfRule type="duplicateValues" dxfId="33" priority="170"/>
  </conditionalFormatting>
  <conditionalFormatting sqref="B31:B34">
    <cfRule type="duplicateValues" dxfId="32" priority="168"/>
    <cfRule type="duplicateValues" dxfId="31" priority="169"/>
  </conditionalFormatting>
  <conditionalFormatting sqref="B31:B34">
    <cfRule type="duplicateValues" dxfId="30" priority="167"/>
  </conditionalFormatting>
  <conditionalFormatting sqref="B31:B34">
    <cfRule type="duplicateValues" dxfId="29" priority="166"/>
  </conditionalFormatting>
  <conditionalFormatting sqref="B31:B34">
    <cfRule type="duplicateValues" dxfId="28" priority="164"/>
    <cfRule type="duplicateValues" dxfId="27" priority="165"/>
  </conditionalFormatting>
  <conditionalFormatting sqref="B31:B34">
    <cfRule type="duplicateValues" dxfId="26" priority="163"/>
  </conditionalFormatting>
  <conditionalFormatting sqref="B21:B30">
    <cfRule type="duplicateValues" dxfId="25" priority="76"/>
  </conditionalFormatting>
  <conditionalFormatting sqref="B21:B30">
    <cfRule type="duplicateValues" dxfId="24" priority="74"/>
    <cfRule type="duplicateValues" dxfId="23" priority="75"/>
  </conditionalFormatting>
  <conditionalFormatting sqref="B21:B30">
    <cfRule type="duplicateValues" dxfId="22" priority="80"/>
  </conditionalFormatting>
  <conditionalFormatting sqref="B21:B30">
    <cfRule type="duplicateValues" dxfId="21" priority="81"/>
    <cfRule type="duplicateValues" dxfId="20" priority="82"/>
  </conditionalFormatting>
  <conditionalFormatting sqref="B17:B20">
    <cfRule type="duplicateValues" dxfId="19" priority="61"/>
  </conditionalFormatting>
  <conditionalFormatting sqref="B17:B20">
    <cfRule type="duplicateValues" dxfId="18" priority="59"/>
    <cfRule type="duplicateValues" dxfId="17" priority="60"/>
  </conditionalFormatting>
  <conditionalFormatting sqref="B17:B20">
    <cfRule type="duplicateValues" dxfId="16" priority="58"/>
  </conditionalFormatting>
  <conditionalFormatting sqref="B17:B20">
    <cfRule type="duplicateValues" dxfId="15" priority="57"/>
  </conditionalFormatting>
  <conditionalFormatting sqref="B17:B20">
    <cfRule type="duplicateValues" dxfId="14" priority="54"/>
    <cfRule type="duplicateValues" dxfId="13" priority="55"/>
    <cfRule type="duplicateValues" dxfId="12" priority="56"/>
  </conditionalFormatting>
  <conditionalFormatting sqref="B17:B20">
    <cfRule type="duplicateValues" dxfId="11" priority="53"/>
  </conditionalFormatting>
  <conditionalFormatting sqref="B9">
    <cfRule type="duplicateValues" dxfId="10" priority="9"/>
  </conditionalFormatting>
  <conditionalFormatting sqref="B16 B2:B4 B8">
    <cfRule type="duplicateValues" dxfId="9" priority="10"/>
  </conditionalFormatting>
  <conditionalFormatting sqref="B6">
    <cfRule type="duplicateValues" dxfId="8" priority="7"/>
  </conditionalFormatting>
  <conditionalFormatting sqref="B7 B5">
    <cfRule type="duplicateValues" dxfId="7" priority="8"/>
  </conditionalFormatting>
  <conditionalFormatting sqref="B15">
    <cfRule type="duplicateValues" dxfId="6" priority="6"/>
  </conditionalFormatting>
  <conditionalFormatting sqref="B14">
    <cfRule type="duplicateValues" dxfId="5" priority="5"/>
  </conditionalFormatting>
  <conditionalFormatting sqref="B13">
    <cfRule type="duplicateValues" dxfId="4" priority="4"/>
  </conditionalFormatting>
  <conditionalFormatting sqref="B12">
    <cfRule type="duplicateValues" dxfId="3" priority="3"/>
  </conditionalFormatting>
  <conditionalFormatting sqref="B11">
    <cfRule type="duplicateValues" dxfId="2" priority="2"/>
  </conditionalFormatting>
  <conditionalFormatting sqref="B10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dcterms:created xsi:type="dcterms:W3CDTF">2020-12-19T20:17:28Z</dcterms:created>
  <dcterms:modified xsi:type="dcterms:W3CDTF">2021-06-25T02:42:54Z</dcterms:modified>
</cp:coreProperties>
</file>