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4\"/>
    </mc:Choice>
  </mc:AlternateContent>
  <bookViews>
    <workbookView xWindow="0" yWindow="0" windowWidth="21570" windowHeight="808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Efectivo!$A$65:$E$65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1" l="1"/>
  <c r="B69" i="1"/>
  <c r="B39" i="1"/>
  <c r="B62" i="1"/>
  <c r="A86" i="1" l="1"/>
  <c r="C68" i="1"/>
  <c r="A68" i="1"/>
  <c r="C66" i="1" l="1"/>
  <c r="A66" i="1"/>
  <c r="B10" i="1"/>
  <c r="C38" i="1"/>
  <c r="A38" i="1"/>
  <c r="C37" i="1"/>
  <c r="A37" i="1"/>
  <c r="C36" i="1"/>
  <c r="A36" i="1"/>
  <c r="C59" i="1"/>
  <c r="A59" i="1"/>
  <c r="C58" i="1"/>
  <c r="A58" i="1"/>
  <c r="C61" i="1"/>
  <c r="A61" i="1"/>
  <c r="C60" i="1"/>
  <c r="A60" i="1"/>
  <c r="C34" i="1"/>
  <c r="A34" i="1"/>
  <c r="C33" i="1"/>
  <c r="A33" i="1"/>
  <c r="C32" i="1"/>
  <c r="A32" i="1"/>
  <c r="C35" i="1"/>
  <c r="A35" i="1"/>
  <c r="C57" i="1" l="1"/>
  <c r="A57" i="1"/>
  <c r="C29" i="1"/>
  <c r="A29" i="1"/>
  <c r="C31" i="1"/>
  <c r="A31" i="1"/>
  <c r="C30" i="1"/>
  <c r="A30" i="1"/>
  <c r="C26" i="1"/>
  <c r="A26" i="1"/>
  <c r="C25" i="1"/>
  <c r="A25" i="1"/>
  <c r="C24" i="1"/>
  <c r="A24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9" i="1" l="1"/>
  <c r="A9" i="1"/>
  <c r="C86" i="1"/>
  <c r="C84" i="1"/>
  <c r="A84" i="1"/>
  <c r="C83" i="1"/>
  <c r="A83" i="1"/>
  <c r="C85" i="1"/>
  <c r="A85" i="1"/>
  <c r="A22" i="1" l="1"/>
  <c r="C22" i="1"/>
  <c r="A23" i="1"/>
  <c r="C23" i="1"/>
  <c r="A27" i="1"/>
  <c r="C27" i="1"/>
  <c r="A28" i="1"/>
  <c r="C28" i="1"/>
  <c r="A47" i="1"/>
  <c r="C47" i="1"/>
  <c r="A48" i="1"/>
  <c r="C48" i="1"/>
  <c r="A56" i="1"/>
  <c r="C56" i="1"/>
  <c r="A21" i="1"/>
  <c r="C21" i="1"/>
  <c r="C82" i="1" l="1"/>
  <c r="A82" i="1"/>
  <c r="C81" i="1"/>
  <c r="A81" i="1"/>
  <c r="C20" i="1" l="1"/>
  <c r="A20" i="1"/>
  <c r="C19" i="1" l="1"/>
  <c r="A19" i="1"/>
  <c r="C80" i="1" l="1"/>
  <c r="A80" i="1"/>
  <c r="C79" i="1"/>
  <c r="A79" i="1"/>
  <c r="C78" i="1" l="1"/>
  <c r="A78" i="1"/>
  <c r="A45" i="1"/>
  <c r="A46" i="1"/>
  <c r="C45" i="1"/>
  <c r="C46" i="1"/>
  <c r="B15" i="1" l="1"/>
  <c r="C67" i="1" l="1"/>
  <c r="A67" i="1"/>
  <c r="A77" i="1" l="1"/>
  <c r="C77" i="1"/>
  <c r="A14" i="1" l="1"/>
  <c r="C14" i="1"/>
  <c r="A44" i="1"/>
  <c r="C44" i="1"/>
  <c r="A43" i="1" l="1"/>
  <c r="C43" i="1"/>
  <c r="C76" i="1" l="1"/>
  <c r="A76" i="1"/>
  <c r="F2" i="3" l="1"/>
  <c r="A72" i="1" l="1"/>
</calcChain>
</file>

<file path=xl/sharedStrings.xml><?xml version="1.0" encoding="utf-8"?>
<sst xmlns="http://schemas.openxmlformats.org/spreadsheetml/2006/main" count="988" uniqueCount="27">
  <si>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</si>
  <si>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</si>
  <si>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</si>
  <si>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</si>
  <si>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</si>
  <si>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</si>
  <si>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</si>
  <si>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</si>
  <si>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</si>
  <si>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</si>
  <si>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</si>
  <si>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</si>
  <si>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</si>
  <si>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</si>
  <si>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</si>
  <si>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</si>
  <si>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</si>
  <si>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</si>
  <si>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</si>
  <si>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</si>
  <si>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</si>
  <si>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</si>
  <si>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</si>
  <si>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</si>
  <si>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</si>
  <si>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GAVETA DE RECHAZO LLENA</t>
  </si>
  <si>
    <t>2 Gavetas Fallando + 1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</si>
</sst>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5"/>
      <tableStyleElement type="headerRow" dxfId="224"/>
      <tableStyleElement type="totalRow" dxfId="223"/>
      <tableStyleElement type="firstColumn" dxfId="222"/>
      <tableStyleElement type="lastColumn" dxfId="221"/>
      <tableStyleElement type="firstRowStripe" dxfId="220"/>
      <tableStyleElement type="firstColumnStripe" dxfId="2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zoomScale="84" zoomScaleNormal="84" workbookViewId="0">
      <selection activeCell="I21" sqref="I21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44370.708333333336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44371.25</v>
      </c>
      <c r="C5" s="8"/>
      <c r="D5" s="1"/>
      <c r="E5" s="11"/>
    </row>
    <row r="6" spans="1:5" ht="12.75" customHeight="1" x14ac:dyDescent="0.25">
      <c r="B6" s="1"/>
      <c r="C6" s="1"/>
      <c r="D6" s="1"/>
      <c r="E6" s="13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3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24</v>
      </c>
      <c r="E9" s="27"/>
    </row>
    <row r="10" spans="1:5" ht="18" x14ac:dyDescent="0.25">
      <c r="A10" s="3" t="s">
        <v>11</v>
      </c>
      <c r="B10" s="38">
        <f>COUNT(B9:B9)</f>
        <v>0</v>
      </c>
      <c r="C10" s="57"/>
      <c r="D10" s="58"/>
      <c r="E10" s="59"/>
    </row>
    <row r="11" spans="1:5" x14ac:dyDescent="0.25">
      <c r="B11" s="5"/>
      <c r="E11" s="5"/>
    </row>
    <row r="12" spans="1:5" ht="18" x14ac:dyDescent="0.25">
      <c r="A12" s="54" t="s">
        <v>16</v>
      </c>
      <c r="B12" s="55"/>
      <c r="C12" s="55"/>
      <c r="D12" s="55"/>
      <c r="E12" s="56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customHeight="1" x14ac:dyDescent="0.25">
      <c r="A14" s="22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60"/>
      <c r="D15" s="61"/>
      <c r="E15" s="62"/>
    </row>
    <row r="16" spans="1:5" ht="15.75" thickBot="1" x14ac:dyDescent="0.3">
      <c r="B16" s="5"/>
      <c r="E16" s="5"/>
    </row>
    <row r="17" spans="1:5" ht="18.75" thickBot="1" x14ac:dyDescent="0.3">
      <c r="A17" s="45" t="s">
        <v>14</v>
      </c>
      <c r="B17" s="46"/>
      <c r="C17" s="46"/>
      <c r="D17" s="46"/>
      <c r="E17" s="4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.75" customHeight="1" x14ac:dyDescent="0.25">
      <c r="A19" s="22" t="str">
        <f>VLOOKUP(B19,'[1]LISTADO ATM'!$A$2:$C$822,3,0)</f>
        <v>DISTRITO NACIONAL</v>
      </c>
      <c r="B19" s="22">
        <v>949</v>
      </c>
      <c r="C19" s="25" t="str">
        <f>VLOOKUP(B19,'[1]LISTADO ATM'!$A$2:$B$822,2,0)</f>
        <v xml:space="preserve">ATM S/M Bravo San Isidro Coral Mall </v>
      </c>
      <c r="D19" s="15" t="s">
        <v>10</v>
      </c>
      <c r="E19" s="27">
        <v>3335929028</v>
      </c>
    </row>
    <row r="20" spans="1:5" ht="18.75" customHeight="1" x14ac:dyDescent="0.25">
      <c r="A20" s="22" t="str">
        <f>VLOOKUP(B20,'[1]LISTADO ATM'!$A$2:$C$822,3,0)</f>
        <v>SUR</v>
      </c>
      <c r="B20" s="22">
        <v>750</v>
      </c>
      <c r="C20" s="25" t="str">
        <f>VLOOKUP(B20,'[1]LISTADO ATM'!$A$2:$B$822,2,0)</f>
        <v xml:space="preserve">ATM UNP Duvergé </v>
      </c>
      <c r="D20" s="15" t="s">
        <v>10</v>
      </c>
      <c r="E20" s="27">
        <v>3335929167</v>
      </c>
    </row>
    <row r="21" spans="1:5" ht="18.75" customHeight="1" x14ac:dyDescent="0.25">
      <c r="A21" s="22" t="str">
        <f>VLOOKUP(B21,'[1]LISTADO ATM'!$A$2:$C$822,3,0)</f>
        <v>DISTRITO NACIONAL</v>
      </c>
      <c r="B21" s="22">
        <v>378</v>
      </c>
      <c r="C21" s="25" t="str">
        <f>VLOOKUP(B21,'[1]LISTADO ATM'!$A$2:$B$822,2,0)</f>
        <v>ATM UNP Villa Flores</v>
      </c>
      <c r="D21" s="15" t="s">
        <v>10</v>
      </c>
      <c r="E21" s="27">
        <v>3335929443</v>
      </c>
    </row>
    <row r="22" spans="1:5" ht="18.75" customHeight="1" x14ac:dyDescent="0.25">
      <c r="A22" s="22" t="str">
        <f>VLOOKUP(B22,'[1]LISTADO ATM'!$A$2:$C$822,3,0)</f>
        <v>DISTRITO NACIONAL</v>
      </c>
      <c r="B22" s="22">
        <v>860</v>
      </c>
      <c r="C22" s="25" t="str">
        <f>VLOOKUP(B22,'[1]LISTADO ATM'!$A$2:$B$822,2,0)</f>
        <v xml:space="preserve">ATM Oficina Bella Vista 27 de Febrero I </v>
      </c>
      <c r="D22" s="15" t="s">
        <v>10</v>
      </c>
      <c r="E22" s="27">
        <v>3335929939</v>
      </c>
    </row>
    <row r="23" spans="1:5" ht="18.75" customHeight="1" x14ac:dyDescent="0.25">
      <c r="A23" s="22" t="str">
        <f>VLOOKUP(B23,'[1]LISTADO ATM'!$A$2:$C$822,3,0)</f>
        <v>SUR</v>
      </c>
      <c r="B23" s="22">
        <v>751</v>
      </c>
      <c r="C23" s="25" t="str">
        <f>VLOOKUP(B23,'[1]LISTADO ATM'!$A$2:$B$822,2,0)</f>
        <v>ATM Eco Petroleo Camilo</v>
      </c>
      <c r="D23" s="15" t="s">
        <v>10</v>
      </c>
      <c r="E23" s="27">
        <v>3335930162</v>
      </c>
    </row>
    <row r="24" spans="1:5" ht="18.75" customHeight="1" x14ac:dyDescent="0.25">
      <c r="A24" s="22" t="str">
        <f>VLOOKUP(B24,'[1]LISTADO ATM'!$A$2:$C$822,3,0)</f>
        <v>DISTRITO NACIONAL</v>
      </c>
      <c r="B24" s="22">
        <v>441</v>
      </c>
      <c r="C24" s="25" t="str">
        <f>VLOOKUP(B24,'[1]LISTADO ATM'!$A$2:$B$822,2,0)</f>
        <v>ATM Estacion de Servicio Romulo Betancour</v>
      </c>
      <c r="D24" s="15" t="s">
        <v>10</v>
      </c>
      <c r="E24" s="27">
        <v>3335930215</v>
      </c>
    </row>
    <row r="25" spans="1:5" ht="18.75" customHeight="1" x14ac:dyDescent="0.25">
      <c r="A25" s="22" t="str">
        <f>VLOOKUP(B25,'[1]LISTADO ATM'!$A$2:$C$822,3,0)</f>
        <v>NORTE</v>
      </c>
      <c r="B25" s="22">
        <v>633</v>
      </c>
      <c r="C25" s="25" t="str">
        <f>VLOOKUP(B25,'[1]LISTADO ATM'!$A$2:$B$822,2,0)</f>
        <v xml:space="preserve">ATM Autobanco Las Colinas </v>
      </c>
      <c r="D25" s="15" t="s">
        <v>10</v>
      </c>
      <c r="E25" s="27">
        <v>3335930400</v>
      </c>
    </row>
    <row r="26" spans="1:5" ht="18.75" customHeight="1" x14ac:dyDescent="0.25">
      <c r="A26" s="22" t="str">
        <f>VLOOKUP(B26,'[1]LISTADO ATM'!$A$2:$C$822,3,0)</f>
        <v>DISTRITO NACIONAL</v>
      </c>
      <c r="B26" s="22">
        <v>724</v>
      </c>
      <c r="C26" s="25" t="str">
        <f>VLOOKUP(B26,'[1]LISTADO ATM'!$A$2:$B$822,2,0)</f>
        <v xml:space="preserve">ATM El Huacal I </v>
      </c>
      <c r="D26" s="15" t="s">
        <v>10</v>
      </c>
      <c r="E26" s="27">
        <v>3335930569</v>
      </c>
    </row>
    <row r="27" spans="1:5" ht="18.75" customHeight="1" x14ac:dyDescent="0.25">
      <c r="A27" s="22" t="str">
        <f>VLOOKUP(B27,'[1]LISTADO ATM'!$A$2:$C$822,3,0)</f>
        <v>DISTRITO NACIONAL</v>
      </c>
      <c r="B27" s="22">
        <v>26</v>
      </c>
      <c r="C27" s="25" t="str">
        <f>VLOOKUP(B27,'[1]LISTADO ATM'!$A$2:$B$822,2,0)</f>
        <v>ATM S/M Jumbo San Isidro</v>
      </c>
      <c r="D27" s="15" t="s">
        <v>10</v>
      </c>
      <c r="E27" s="27">
        <v>3335930511</v>
      </c>
    </row>
    <row r="28" spans="1:5" ht="18.75" customHeight="1" x14ac:dyDescent="0.25">
      <c r="A28" s="22" t="str">
        <f>VLOOKUP(B28,'[1]LISTADO ATM'!$A$2:$C$822,3,0)</f>
        <v>DISTRITO NACIONAL</v>
      </c>
      <c r="B28" s="22">
        <v>708</v>
      </c>
      <c r="C28" s="25" t="str">
        <f>VLOOKUP(B28,'[1]LISTADO ATM'!$A$2:$B$822,2,0)</f>
        <v xml:space="preserve">ATM El Vestir De Hoy </v>
      </c>
      <c r="D28" s="15" t="s">
        <v>10</v>
      </c>
      <c r="E28" s="27">
        <v>3335930530</v>
      </c>
    </row>
    <row r="29" spans="1:5" ht="18.75" customHeight="1" x14ac:dyDescent="0.25">
      <c r="A29" s="22" t="str">
        <f>VLOOKUP(B29,'[1]LISTADO ATM'!$A$2:$C$822,3,0)</f>
        <v>NORTE</v>
      </c>
      <c r="B29" s="22">
        <v>151</v>
      </c>
      <c r="C29" s="25" t="str">
        <f>VLOOKUP(B29,'[1]LISTADO ATM'!$A$2:$B$822,2,0)</f>
        <v xml:space="preserve">ATM Oficina Nagua </v>
      </c>
      <c r="D29" s="15" t="s">
        <v>10</v>
      </c>
      <c r="E29" s="27">
        <v>3335930531</v>
      </c>
    </row>
    <row r="30" spans="1:5" ht="18.75" customHeight="1" x14ac:dyDescent="0.25">
      <c r="A30" s="22" t="str">
        <f>VLOOKUP(B30,'[1]LISTADO ATM'!$A$2:$C$822,3,0)</f>
        <v>SUR</v>
      </c>
      <c r="B30" s="22">
        <v>615</v>
      </c>
      <c r="C30" s="25" t="str">
        <f>VLOOKUP(B30,'[1]LISTADO ATM'!$A$2:$B$822,2,0)</f>
        <v xml:space="preserve">ATM Estación Sunix Cabral (Barahona) </v>
      </c>
      <c r="D30" s="15" t="s">
        <v>10</v>
      </c>
      <c r="E30" s="27">
        <v>3335930536</v>
      </c>
    </row>
    <row r="31" spans="1:5" ht="18.75" customHeight="1" x14ac:dyDescent="0.25">
      <c r="A31" s="22" t="str">
        <f>VLOOKUP(B31,'[1]LISTADO ATM'!$A$2:$C$822,3,0)</f>
        <v>DISTRITO NACIONAL</v>
      </c>
      <c r="B31" s="22">
        <v>438</v>
      </c>
      <c r="C31" s="25" t="str">
        <f>VLOOKUP(B31,'[1]LISTADO ATM'!$A$2:$B$822,2,0)</f>
        <v xml:space="preserve">ATM Autobanco Torre IV </v>
      </c>
      <c r="D31" s="15" t="s">
        <v>10</v>
      </c>
      <c r="E31" s="27">
        <v>3335930538</v>
      </c>
    </row>
    <row r="32" spans="1:5" ht="18.75" customHeight="1" x14ac:dyDescent="0.25">
      <c r="A32" s="22" t="str">
        <f>VLOOKUP(B32,'[1]LISTADO ATM'!$A$2:$C$822,3,0)</f>
        <v>SUR</v>
      </c>
      <c r="B32" s="22">
        <v>101</v>
      </c>
      <c r="C32" s="25" t="str">
        <f>VLOOKUP(B32,'[1]LISTADO ATM'!$A$2:$B$822,2,0)</f>
        <v xml:space="preserve">ATM Oficina San Juan de la Maguana I </v>
      </c>
      <c r="D32" s="15" t="s">
        <v>10</v>
      </c>
      <c r="E32" s="27">
        <v>3335930552</v>
      </c>
    </row>
    <row r="33" spans="1:5" ht="18.75" customHeight="1" x14ac:dyDescent="0.25">
      <c r="A33" s="22" t="str">
        <f>VLOOKUP(B33,'[1]LISTADO ATM'!$A$2:$C$822,3,0)</f>
        <v>NORTE</v>
      </c>
      <c r="B33" s="22">
        <v>645</v>
      </c>
      <c r="C33" s="25" t="str">
        <f>VLOOKUP(B33,'[1]LISTADO ATM'!$A$2:$B$822,2,0)</f>
        <v xml:space="preserve">ATM UNP Cabrera </v>
      </c>
      <c r="D33" s="15" t="s">
        <v>10</v>
      </c>
      <c r="E33" s="27">
        <v>3335930553</v>
      </c>
    </row>
    <row r="34" spans="1:5" ht="18.75" customHeight="1" x14ac:dyDescent="0.25">
      <c r="A34" s="22" t="str">
        <f>VLOOKUP(B34,'[1]LISTADO ATM'!$A$2:$C$822,3,0)</f>
        <v>DISTRITO NACIONAL</v>
      </c>
      <c r="B34" s="22">
        <v>583</v>
      </c>
      <c r="C34" s="25" t="str">
        <f>VLOOKUP(B34,'[1]LISTADO ATM'!$A$2:$B$822,2,0)</f>
        <v xml:space="preserve">ATM Ministerio Fuerzas Armadas I </v>
      </c>
      <c r="D34" s="15" t="s">
        <v>10</v>
      </c>
      <c r="E34" s="27">
        <v>3335930554</v>
      </c>
    </row>
    <row r="35" spans="1:5" ht="18.75" customHeight="1" x14ac:dyDescent="0.25">
      <c r="A35" s="22" t="str">
        <f>VLOOKUP(B35,'[1]LISTADO ATM'!$A$2:$C$822,3,0)</f>
        <v>DISTRITO NACIONAL</v>
      </c>
      <c r="B35" s="22">
        <v>717</v>
      </c>
      <c r="C35" s="25" t="str">
        <f>VLOOKUP(B35,'[1]LISTADO ATM'!$A$2:$B$822,2,0)</f>
        <v xml:space="preserve">ATM Oficina Los Alcarrizos </v>
      </c>
      <c r="D35" s="15" t="s">
        <v>10</v>
      </c>
      <c r="E35" s="27">
        <v>3335930557</v>
      </c>
    </row>
    <row r="36" spans="1:5" ht="18.75" customHeight="1" x14ac:dyDescent="0.25">
      <c r="A36" s="22" t="str">
        <f>VLOOKUP(B36,'[1]LISTADO ATM'!$A$2:$C$822,3,0)</f>
        <v>DISTRITO NACIONAL</v>
      </c>
      <c r="B36" s="22">
        <v>930</v>
      </c>
      <c r="C36" s="25" t="str">
        <f>VLOOKUP(B36,'[1]LISTADO ATM'!$A$2:$B$822,2,0)</f>
        <v>ATM Oficina Plaza Spring Center</v>
      </c>
      <c r="D36" s="15" t="s">
        <v>10</v>
      </c>
      <c r="E36" s="27">
        <v>3335930560</v>
      </c>
    </row>
    <row r="37" spans="1:5" ht="18.75" customHeight="1" x14ac:dyDescent="0.25">
      <c r="A37" s="22" t="str">
        <f>VLOOKUP(B37,'[1]LISTADO ATM'!$A$2:$C$822,3,0)</f>
        <v>SUR</v>
      </c>
      <c r="B37" s="22">
        <v>48</v>
      </c>
      <c r="C37" s="25" t="str">
        <f>VLOOKUP(B37,'[1]LISTADO ATM'!$A$2:$B$822,2,0)</f>
        <v xml:space="preserve">ATM Autoservicio Neiba I </v>
      </c>
      <c r="D37" s="15" t="s">
        <v>10</v>
      </c>
      <c r="E37" s="27">
        <v>3335930562</v>
      </c>
    </row>
    <row r="38" spans="1:5" ht="18.75" customHeight="1" x14ac:dyDescent="0.25">
      <c r="A38" s="22" t="str">
        <f>VLOOKUP(B38,'[1]LISTADO ATM'!$A$2:$C$822,3,0)</f>
        <v>SUR</v>
      </c>
      <c r="B38" s="22">
        <v>403</v>
      </c>
      <c r="C38" s="25" t="str">
        <f>VLOOKUP(B38,'[1]LISTADO ATM'!$A$2:$B$822,2,0)</f>
        <v xml:space="preserve">ATM Oficina Vicente Noble </v>
      </c>
      <c r="D38" s="15" t="s">
        <v>10</v>
      </c>
      <c r="E38" s="27">
        <v>3335930561</v>
      </c>
    </row>
    <row r="39" spans="1:5" ht="18.75" thickBot="1" x14ac:dyDescent="0.3">
      <c r="A39" s="26"/>
      <c r="B39" s="36">
        <f>COUNT(B19:B38)</f>
        <v>20</v>
      </c>
      <c r="C39" s="14"/>
      <c r="D39" s="14"/>
      <c r="E39" s="14"/>
    </row>
    <row r="40" spans="1:5" ht="15.75" thickBot="1" x14ac:dyDescent="0.3">
      <c r="B40" s="5"/>
      <c r="E40" s="5"/>
    </row>
    <row r="41" spans="1:5" ht="18.75" customHeight="1" thickBot="1" x14ac:dyDescent="0.3">
      <c r="A41" s="45" t="s">
        <v>20</v>
      </c>
      <c r="B41" s="46"/>
      <c r="C41" s="46"/>
      <c r="D41" s="46"/>
      <c r="E41" s="47"/>
    </row>
    <row r="42" spans="1:5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</row>
    <row r="43" spans="1:5" ht="18" x14ac:dyDescent="0.25">
      <c r="A43" s="33" t="str">
        <f>VLOOKUP(B43,'[1]LISTADO ATM'!$A$2:$C$822,3,0)</f>
        <v>DISTRITO NACIONAL</v>
      </c>
      <c r="B43" s="37">
        <v>577</v>
      </c>
      <c r="C43" s="25" t="str">
        <f>VLOOKUP(B43,'[1]LISTADO ATM'!$A$2:$B$822,2,0)</f>
        <v xml:space="preserve">ATM Olé Ave. Duarte </v>
      </c>
      <c r="D43" s="22" t="s">
        <v>18</v>
      </c>
      <c r="E43" s="27">
        <v>3335926028</v>
      </c>
    </row>
    <row r="44" spans="1:5" ht="18" x14ac:dyDescent="0.25">
      <c r="A44" s="33" t="str">
        <f>VLOOKUP(B44,'[1]LISTADO ATM'!$A$2:$C$822,3,0)</f>
        <v>SUR</v>
      </c>
      <c r="B44" s="37">
        <v>730</v>
      </c>
      <c r="C44" s="25" t="str">
        <f>VLOOKUP(B44,'[1]LISTADO ATM'!$A$2:$B$822,2,0)</f>
        <v xml:space="preserve">ATM Palacio de Justicia Barahona </v>
      </c>
      <c r="D44" s="22" t="s">
        <v>18</v>
      </c>
      <c r="E44" s="27">
        <v>3335927322</v>
      </c>
    </row>
    <row r="45" spans="1:5" ht="18" x14ac:dyDescent="0.25">
      <c r="A45" s="33" t="str">
        <f>VLOOKUP(B45,'[1]LISTADO ATM'!$A$2:$C$822,3,0)</f>
        <v>DISTRITO NACIONAL</v>
      </c>
      <c r="B45" s="37">
        <v>575</v>
      </c>
      <c r="C45" s="25" t="str">
        <f>VLOOKUP(B45,'[1]LISTADO ATM'!$A$2:$B$822,2,0)</f>
        <v xml:space="preserve">ATM EDESUR Tiradentes </v>
      </c>
      <c r="D45" s="22" t="s">
        <v>18</v>
      </c>
      <c r="E45" s="27">
        <v>3335928519</v>
      </c>
    </row>
    <row r="46" spans="1:5" ht="18" x14ac:dyDescent="0.25">
      <c r="A46" s="33" t="str">
        <f>VLOOKUP(B46,'[1]LISTADO ATM'!$A$2:$C$822,3,0)</f>
        <v>DISTRITO NACIONAL</v>
      </c>
      <c r="B46" s="37">
        <v>235</v>
      </c>
      <c r="C46" s="25" t="str">
        <f>VLOOKUP(B46,'[1]LISTADO ATM'!$A$2:$B$822,2,0)</f>
        <v xml:space="preserve">ATM Oficina Multicentro La Sirena San Isidro </v>
      </c>
      <c r="D46" s="22" t="s">
        <v>18</v>
      </c>
      <c r="E46" s="27">
        <v>3335928609</v>
      </c>
    </row>
    <row r="47" spans="1:5" ht="18" x14ac:dyDescent="0.25">
      <c r="A47" s="33" t="str">
        <f>VLOOKUP(B47,'[1]LISTADO ATM'!$A$2:$C$822,3,0)</f>
        <v>DISTRITO NACIONAL</v>
      </c>
      <c r="B47" s="37">
        <v>611</v>
      </c>
      <c r="C47" s="25" t="str">
        <f>VLOOKUP(B47,'[1]LISTADO ATM'!$A$2:$B$822,2,0)</f>
        <v xml:space="preserve">ATM DGII Sede Central </v>
      </c>
      <c r="D47" s="22" t="s">
        <v>18</v>
      </c>
      <c r="E47" s="27">
        <v>3335930153</v>
      </c>
    </row>
    <row r="48" spans="1:5" ht="18" x14ac:dyDescent="0.25">
      <c r="A48" s="33" t="str">
        <f>VLOOKUP(B48,'[1]LISTADO ATM'!$A$2:$C$822,3,0)</f>
        <v>DISTRITO NACIONAL</v>
      </c>
      <c r="B48" s="37">
        <v>725</v>
      </c>
      <c r="C48" s="25" t="str">
        <f>VLOOKUP(B48,'[1]LISTADO ATM'!$A$2:$B$822,2,0)</f>
        <v xml:space="preserve">ATM El Huacal II  </v>
      </c>
      <c r="D48" s="22" t="s">
        <v>18</v>
      </c>
      <c r="E48" s="27">
        <v>3335930211</v>
      </c>
    </row>
    <row r="49" spans="1:5" ht="18" x14ac:dyDescent="0.25">
      <c r="A49" s="33" t="str">
        <f>VLOOKUP(B49,'[1]LISTADO ATM'!$A$2:$C$822,3,0)</f>
        <v>SUR</v>
      </c>
      <c r="B49" s="37">
        <v>825</v>
      </c>
      <c r="C49" s="25" t="str">
        <f>VLOOKUP(B49,'[1]LISTADO ATM'!$A$2:$B$822,2,0)</f>
        <v xml:space="preserve">ATM Estacion Eco Cibeles (Las Matas de Farfán) </v>
      </c>
      <c r="D49" s="22" t="s">
        <v>18</v>
      </c>
      <c r="E49" s="27">
        <v>3335930221</v>
      </c>
    </row>
    <row r="50" spans="1:5" ht="18" x14ac:dyDescent="0.25">
      <c r="A50" s="33" t="str">
        <f>VLOOKUP(B50,'[1]LISTADO ATM'!$A$2:$C$822,3,0)</f>
        <v>SUR</v>
      </c>
      <c r="B50" s="37">
        <v>871</v>
      </c>
      <c r="C50" s="25" t="str">
        <f>VLOOKUP(B50,'[1]LISTADO ATM'!$A$2:$B$822,2,0)</f>
        <v>ATM Plaza Cultural San Juan</v>
      </c>
      <c r="D50" s="22" t="s">
        <v>18</v>
      </c>
      <c r="E50" s="27">
        <v>3335930225</v>
      </c>
    </row>
    <row r="51" spans="1:5" ht="18" x14ac:dyDescent="0.25">
      <c r="A51" s="33" t="str">
        <f>VLOOKUP(B51,'[1]LISTADO ATM'!$A$2:$C$822,3,0)</f>
        <v>SUR</v>
      </c>
      <c r="B51" s="37">
        <v>619</v>
      </c>
      <c r="C51" s="25" t="str">
        <f>VLOOKUP(B51,'[1]LISTADO ATM'!$A$2:$B$822,2,0)</f>
        <v xml:space="preserve">ATM Academia P.N. Hatillo (San Cristóbal) </v>
      </c>
      <c r="D51" s="22" t="s">
        <v>18</v>
      </c>
      <c r="E51" s="27">
        <v>3335930407</v>
      </c>
    </row>
    <row r="52" spans="1:5" ht="18" x14ac:dyDescent="0.25">
      <c r="A52" s="33" t="str">
        <f>VLOOKUP(B52,'[1]LISTADO ATM'!$A$2:$C$822,3,0)</f>
        <v>DISTRITO NACIONAL</v>
      </c>
      <c r="B52" s="37">
        <v>618</v>
      </c>
      <c r="C52" s="25" t="str">
        <f>VLOOKUP(B52,'[1]LISTADO ATM'!$A$2:$B$822,2,0)</f>
        <v xml:space="preserve">ATM Bienes Nacionales </v>
      </c>
      <c r="D52" s="22" t="s">
        <v>18</v>
      </c>
      <c r="E52" s="27">
        <v>3335930418</v>
      </c>
    </row>
    <row r="53" spans="1:5" ht="18" x14ac:dyDescent="0.25">
      <c r="A53" s="33" t="str">
        <f>VLOOKUP(B53,'[1]LISTADO ATM'!$A$2:$C$822,3,0)</f>
        <v>DISTRITO NACIONAL</v>
      </c>
      <c r="B53" s="37">
        <v>676</v>
      </c>
      <c r="C53" s="25" t="str">
        <f>VLOOKUP(B53,'[1]LISTADO ATM'!$A$2:$B$822,2,0)</f>
        <v>ATM S/M Bravo Colina Del Oeste</v>
      </c>
      <c r="D53" s="22" t="s">
        <v>18</v>
      </c>
      <c r="E53" s="27">
        <v>3335930509</v>
      </c>
    </row>
    <row r="54" spans="1:5" ht="18" x14ac:dyDescent="0.25">
      <c r="A54" s="33" t="str">
        <f>VLOOKUP(B54,'[1]LISTADO ATM'!$A$2:$C$822,3,0)</f>
        <v>DISTRITO NACIONAL</v>
      </c>
      <c r="B54" s="37">
        <v>896</v>
      </c>
      <c r="C54" s="25" t="str">
        <f>VLOOKUP(B54,'[1]LISTADO ATM'!$A$2:$B$822,2,0)</f>
        <v xml:space="preserve">ATM Campamento Militar 16 de Agosto I </v>
      </c>
      <c r="D54" s="22" t="s">
        <v>18</v>
      </c>
      <c r="E54" s="27">
        <v>3335930512</v>
      </c>
    </row>
    <row r="55" spans="1:5" ht="18" x14ac:dyDescent="0.25">
      <c r="A55" s="33" t="str">
        <f>VLOOKUP(B55,'[1]LISTADO ATM'!$A$2:$C$822,3,0)</f>
        <v>NORTE</v>
      </c>
      <c r="B55" s="37">
        <v>752</v>
      </c>
      <c r="C55" s="25" t="str">
        <f>VLOOKUP(B55,'[1]LISTADO ATM'!$A$2:$B$822,2,0)</f>
        <v xml:space="preserve">ATM UNP Las Carolinas (La Vega) </v>
      </c>
      <c r="D55" s="22" t="s">
        <v>18</v>
      </c>
      <c r="E55" s="27">
        <v>3335930529</v>
      </c>
    </row>
    <row r="56" spans="1:5" ht="18" x14ac:dyDescent="0.25">
      <c r="A56" s="33" t="str">
        <f>VLOOKUP(B56,'[1]LISTADO ATM'!$A$2:$C$822,3,0)</f>
        <v>DISTRITO NACIONAL</v>
      </c>
      <c r="B56" s="37">
        <v>567</v>
      </c>
      <c r="C56" s="25" t="str">
        <f>VLOOKUP(B56,'[1]LISTADO ATM'!$A$2:$B$822,2,0)</f>
        <v xml:space="preserve">ATM Oficina Máximo Gómez </v>
      </c>
      <c r="D56" s="22" t="s">
        <v>18</v>
      </c>
      <c r="E56" s="27">
        <v>3335930534</v>
      </c>
    </row>
    <row r="57" spans="1:5" ht="18.75" customHeight="1" x14ac:dyDescent="0.25">
      <c r="A57" s="22" t="str">
        <f>VLOOKUP(B57,'[1]LISTADO ATM'!$A$2:$C$822,3,0)</f>
        <v>NORTE</v>
      </c>
      <c r="B57" s="22">
        <v>937</v>
      </c>
      <c r="C57" s="25" t="str">
        <f>VLOOKUP(B57,'[1]LISTADO ATM'!$A$2:$B$822,2,0)</f>
        <v xml:space="preserve">ATM Autobanco Oficina La Vega II </v>
      </c>
      <c r="D57" s="22" t="s">
        <v>18</v>
      </c>
      <c r="E57" s="27">
        <v>3335930532</v>
      </c>
    </row>
    <row r="58" spans="1:5" ht="18" x14ac:dyDescent="0.25">
      <c r="A58" s="33" t="str">
        <f>VLOOKUP(B58,'[1]LISTADO ATM'!$A$2:$C$822,3,0)</f>
        <v>DISTRITO NACIONAL</v>
      </c>
      <c r="B58" s="37">
        <v>815</v>
      </c>
      <c r="C58" s="25" t="str">
        <f>VLOOKUP(B58,'[1]LISTADO ATM'!$A$2:$B$822,2,0)</f>
        <v xml:space="preserve">ATM Oficina Atalaya del Mar </v>
      </c>
      <c r="D58" s="22" t="s">
        <v>18</v>
      </c>
      <c r="E58" s="27">
        <v>3335930558</v>
      </c>
    </row>
    <row r="59" spans="1:5" ht="18" x14ac:dyDescent="0.25">
      <c r="A59" s="33" t="str">
        <f>VLOOKUP(B59,'[1]LISTADO ATM'!$A$2:$C$822,3,0)</f>
        <v>DISTRITO NACIONAL</v>
      </c>
      <c r="B59" s="37">
        <v>580</v>
      </c>
      <c r="C59" s="25" t="str">
        <f>VLOOKUP(B59,'[1]LISTADO ATM'!$A$2:$B$822,2,0)</f>
        <v xml:space="preserve">ATM Edificio Propagas </v>
      </c>
      <c r="D59" s="22" t="s">
        <v>18</v>
      </c>
      <c r="E59" s="27">
        <v>3335930168</v>
      </c>
    </row>
    <row r="60" spans="1:5" ht="18" x14ac:dyDescent="0.25">
      <c r="A60" s="33" t="str">
        <f>VLOOKUP(B60,'[1]LISTADO ATM'!$A$2:$C$822,3,0)</f>
        <v>DISTRITO NACIONAL</v>
      </c>
      <c r="B60" s="37">
        <v>981</v>
      </c>
      <c r="C60" s="25" t="str">
        <f>VLOOKUP(B60,'[1]LISTADO ATM'!$A$2:$B$822,2,0)</f>
        <v xml:space="preserve">ATM Edificio 911 </v>
      </c>
      <c r="D60" s="22" t="s">
        <v>18</v>
      </c>
      <c r="E60" s="27">
        <v>3335930175</v>
      </c>
    </row>
    <row r="61" spans="1:5" ht="18" x14ac:dyDescent="0.25">
      <c r="A61" s="33" t="str">
        <f>VLOOKUP(B61,'[1]LISTADO ATM'!$A$2:$C$822,3,0)</f>
        <v>ESTE</v>
      </c>
      <c r="B61" s="37">
        <v>385</v>
      </c>
      <c r="C61" s="25" t="str">
        <f>VLOOKUP(B61,'[1]LISTADO ATM'!$A$2:$B$822,2,0)</f>
        <v xml:space="preserve">ATM Plaza Verón I </v>
      </c>
      <c r="D61" s="22" t="s">
        <v>18</v>
      </c>
      <c r="E61" s="27">
        <v>3335930555</v>
      </c>
    </row>
    <row r="62" spans="1:5" ht="18" x14ac:dyDescent="0.25">
      <c r="A62" s="26" t="s">
        <v>11</v>
      </c>
      <c r="B62" s="38">
        <f>COUNT(B43:B61)</f>
        <v>19</v>
      </c>
      <c r="C62" s="14"/>
      <c r="D62" s="14"/>
      <c r="E62" s="14"/>
    </row>
    <row r="63" spans="1:5" ht="15.75" thickBot="1" x14ac:dyDescent="0.3">
      <c r="B63" s="5"/>
      <c r="E63" s="5"/>
    </row>
    <row r="64" spans="1:5" ht="18" customHeight="1" x14ac:dyDescent="0.25">
      <c r="A64" s="42" t="s">
        <v>13</v>
      </c>
      <c r="B64" s="43"/>
      <c r="C64" s="43"/>
      <c r="D64" s="43"/>
      <c r="E64" s="44"/>
    </row>
    <row r="65" spans="1:5" ht="18" x14ac:dyDescent="0.25">
      <c r="A65" s="2" t="s">
        <v>5</v>
      </c>
      <c r="B65" s="2" t="s">
        <v>6</v>
      </c>
      <c r="C65" s="4" t="s">
        <v>7</v>
      </c>
      <c r="D65" s="18" t="s">
        <v>8</v>
      </c>
      <c r="E65" s="18" t="s">
        <v>9</v>
      </c>
    </row>
    <row r="66" spans="1:5" ht="18" x14ac:dyDescent="0.25">
      <c r="A66" s="19" t="str">
        <f>VLOOKUP(B66,'[1]LISTADO ATM'!$A$2:$C$822,3,0)</f>
        <v>DISTRITO NACIONAL</v>
      </c>
      <c r="B66" s="22">
        <v>793</v>
      </c>
      <c r="C66" s="25" t="str">
        <f>VLOOKUP(B66,'[1]LISTADO ATM'!$A$2:$B$822,2,0)</f>
        <v xml:space="preserve">ATM Centro de Caja Agora Mall </v>
      </c>
      <c r="D66" s="39" t="s">
        <v>22</v>
      </c>
      <c r="E66" s="22">
        <v>3335927519</v>
      </c>
    </row>
    <row r="67" spans="1:5" ht="18" x14ac:dyDescent="0.25">
      <c r="A67" s="19" t="str">
        <f>VLOOKUP(B67,'[1]LISTADO ATM'!$A$2:$C$822,3,0)</f>
        <v>ESTE</v>
      </c>
      <c r="B67" s="22">
        <v>386</v>
      </c>
      <c r="C67" s="25" t="str">
        <f>VLOOKUP(B67,'[1]LISTADO ATM'!$A$2:$B$822,2,0)</f>
        <v xml:space="preserve">ATM Plaza Verón II </v>
      </c>
      <c r="D67" s="39" t="s">
        <v>25</v>
      </c>
      <c r="E67" s="22">
        <v>3335930564</v>
      </c>
    </row>
    <row r="68" spans="1:5" ht="18" x14ac:dyDescent="0.25">
      <c r="A68" s="19" t="str">
        <f>VLOOKUP(B68,'[1]LISTADO ATM'!$A$2:$C$822,3,0)</f>
        <v>DISTRITO NACIONAL</v>
      </c>
      <c r="B68" s="22">
        <v>39</v>
      </c>
      <c r="C68" s="25" t="str">
        <f>VLOOKUP(B68,'[1]LISTADO ATM'!$A$2:$B$822,2,0)</f>
        <v xml:space="preserve">ATM Oficina Ovando </v>
      </c>
      <c r="D68" s="39" t="s">
        <v>25</v>
      </c>
      <c r="E68" s="22">
        <v>3335929815</v>
      </c>
    </row>
    <row r="69" spans="1:5" ht="18" x14ac:dyDescent="0.25">
      <c r="A69" s="26" t="s">
        <v>11</v>
      </c>
      <c r="B69" s="38">
        <f>COUNT(B66:B68)</f>
        <v>3</v>
      </c>
      <c r="C69" s="14"/>
      <c r="D69" s="17"/>
      <c r="E69" s="17"/>
    </row>
    <row r="70" spans="1:5" ht="15.75" thickBot="1" x14ac:dyDescent="0.3">
      <c r="B70" s="5"/>
      <c r="E70" s="5"/>
    </row>
    <row r="71" spans="1:5" ht="18.75" customHeight="1" thickBot="1" x14ac:dyDescent="0.3">
      <c r="A71" s="65" t="s">
        <v>12</v>
      </c>
      <c r="B71" s="66"/>
      <c r="C71" t="s">
        <v>17</v>
      </c>
      <c r="D71" s="5"/>
      <c r="E71" s="5"/>
    </row>
    <row r="72" spans="1:5" ht="18.75" thickBot="1" x14ac:dyDescent="0.3">
      <c r="A72" s="34">
        <f>+B39+B62+B69</f>
        <v>42</v>
      </c>
      <c r="B72" s="35"/>
    </row>
    <row r="73" spans="1:5" ht="15.75" thickBot="1" x14ac:dyDescent="0.3">
      <c r="B73" s="5"/>
      <c r="E73" s="5"/>
    </row>
    <row r="74" spans="1:5" ht="18.75" customHeight="1" thickBot="1" x14ac:dyDescent="0.3">
      <c r="A74" s="45" t="s">
        <v>15</v>
      </c>
      <c r="B74" s="46"/>
      <c r="C74" s="46"/>
      <c r="D74" s="46"/>
      <c r="E74" s="47"/>
    </row>
    <row r="75" spans="1:5" ht="18" x14ac:dyDescent="0.25">
      <c r="A75" s="6" t="s">
        <v>5</v>
      </c>
      <c r="B75" s="6" t="s">
        <v>6</v>
      </c>
      <c r="C75" s="4" t="s">
        <v>7</v>
      </c>
      <c r="D75" s="63" t="s">
        <v>8</v>
      </c>
      <c r="E75" s="64"/>
    </row>
    <row r="76" spans="1:5" ht="18" x14ac:dyDescent="0.25">
      <c r="A76" s="22" t="str">
        <f>VLOOKUP(B76,'[1]LISTADO ATM'!$A$2:$C$822,3,0)</f>
        <v>DISTRITO NACIONAL</v>
      </c>
      <c r="B76" s="22">
        <v>568</v>
      </c>
      <c r="C76" s="22" t="str">
        <f>VLOOKUP(B76,'[1]LISTADO ATM'!$A$2:$B$822,2,0)</f>
        <v xml:space="preserve">ATM Ministerio de Educación </v>
      </c>
      <c r="D76" s="40" t="s">
        <v>23</v>
      </c>
      <c r="E76" s="41"/>
    </row>
    <row r="77" spans="1:5" ht="18" x14ac:dyDescent="0.25">
      <c r="A77" s="22" t="str">
        <f>VLOOKUP(B77,'[1]LISTADO ATM'!$A$2:$C$822,3,0)</f>
        <v>ESTE</v>
      </c>
      <c r="B77" s="22">
        <v>294</v>
      </c>
      <c r="C77" s="22" t="str">
        <f>VLOOKUP(B77,'[1]LISTADO ATM'!$A$2:$B$822,2,0)</f>
        <v xml:space="preserve">ATM Plaza Zaglul San Pedro II </v>
      </c>
      <c r="D77" s="40" t="s">
        <v>21</v>
      </c>
      <c r="E77" s="41"/>
    </row>
    <row r="78" spans="1:5" ht="18" x14ac:dyDescent="0.25">
      <c r="A78" s="22" t="str">
        <f>VLOOKUP(B78,'[1]LISTADO ATM'!$A$2:$C$822,3,0)</f>
        <v>DISTRITO NACIONAL</v>
      </c>
      <c r="B78" s="22">
        <v>578</v>
      </c>
      <c r="C78" s="22" t="str">
        <f>VLOOKUP(B78,'[1]LISTADO ATM'!$A$2:$B$822,2,0)</f>
        <v xml:space="preserve">ATM Procuraduría General de la República </v>
      </c>
      <c r="D78" s="40" t="s">
        <v>23</v>
      </c>
      <c r="E78" s="41"/>
    </row>
    <row r="79" spans="1:5" ht="18" x14ac:dyDescent="0.25">
      <c r="A79" s="22" t="str">
        <f>VLOOKUP(B79,'[1]LISTADO ATM'!$A$2:$C$822,3,0)</f>
        <v>ESTE</v>
      </c>
      <c r="B79" s="22">
        <v>159</v>
      </c>
      <c r="C79" s="22" t="str">
        <f>VLOOKUP(B79,'[1]LISTADO ATM'!$A$2:$B$822,2,0)</f>
        <v xml:space="preserve">ATM Hotel Dreams Bayahibe I </v>
      </c>
      <c r="D79" s="40" t="s">
        <v>21</v>
      </c>
      <c r="E79" s="41"/>
    </row>
    <row r="80" spans="1:5" ht="18" x14ac:dyDescent="0.25">
      <c r="A80" s="22" t="str">
        <f>VLOOKUP(B80,'[1]LISTADO ATM'!$A$2:$C$822,3,0)</f>
        <v>DISTRITO NACIONAL</v>
      </c>
      <c r="B80" s="22">
        <v>670</v>
      </c>
      <c r="C80" s="22" t="str">
        <f>VLOOKUP(B80,'[1]LISTADO ATM'!$A$2:$B$822,2,0)</f>
        <v>ATM Estación Texaco Algodón</v>
      </c>
      <c r="D80" s="40" t="s">
        <v>21</v>
      </c>
      <c r="E80" s="41"/>
    </row>
    <row r="81" spans="1:5" ht="18" x14ac:dyDescent="0.25">
      <c r="A81" s="22" t="str">
        <f>VLOOKUP(B81,'[1]LISTADO ATM'!$A$2:$C$822,3,0)</f>
        <v>NORTE</v>
      </c>
      <c r="B81" s="22">
        <v>650</v>
      </c>
      <c r="C81" s="22" t="str">
        <f>VLOOKUP(B81,'[1]LISTADO ATM'!$A$2:$B$822,2,0)</f>
        <v>ATM Edificio 911 (Santiago)</v>
      </c>
      <c r="D81" s="40" t="s">
        <v>21</v>
      </c>
      <c r="E81" s="41"/>
    </row>
    <row r="82" spans="1:5" ht="18" x14ac:dyDescent="0.25">
      <c r="A82" s="22" t="str">
        <f>VLOOKUP(B82,'[1]LISTADO ATM'!$A$2:$C$822,3,0)</f>
        <v>ESTE</v>
      </c>
      <c r="B82" s="22">
        <v>945</v>
      </c>
      <c r="C82" s="22" t="str">
        <f>VLOOKUP(B82,'[1]LISTADO ATM'!$A$2:$B$822,2,0)</f>
        <v xml:space="preserve">ATM UNP El Valle (Hato Mayor) </v>
      </c>
      <c r="D82" s="40" t="s">
        <v>26</v>
      </c>
      <c r="E82" s="41"/>
    </row>
    <row r="83" spans="1:5" ht="18" x14ac:dyDescent="0.25">
      <c r="A83" s="22" t="str">
        <f>VLOOKUP(B83,'[1]LISTADO ATM'!$A$2:$C$822,3,0)</f>
        <v>DISTRITO NACIONAL</v>
      </c>
      <c r="B83" s="22">
        <v>355</v>
      </c>
      <c r="C83" s="22" t="str">
        <f>VLOOKUP(B83,'[1]LISTADO ATM'!$A$2:$B$822,2,0)</f>
        <v xml:space="preserve">ATM UNP Metro II </v>
      </c>
      <c r="D83" s="40" t="s">
        <v>21</v>
      </c>
      <c r="E83" s="41"/>
    </row>
    <row r="84" spans="1:5" ht="18" x14ac:dyDescent="0.25">
      <c r="A84" s="22" t="str">
        <f>VLOOKUP(B84,'[1]LISTADO ATM'!$A$2:$C$822,3,0)</f>
        <v>ESTE</v>
      </c>
      <c r="B84" s="22">
        <v>330</v>
      </c>
      <c r="C84" s="22" t="str">
        <f>VLOOKUP(B84,'[1]LISTADO ATM'!$A$2:$B$822,2,0)</f>
        <v xml:space="preserve">ATM Oficina Boulevard (Higuey) </v>
      </c>
      <c r="D84" s="40" t="s">
        <v>21</v>
      </c>
      <c r="E84" s="41"/>
    </row>
    <row r="85" spans="1:5" ht="18" x14ac:dyDescent="0.25">
      <c r="A85" s="22" t="str">
        <f>VLOOKUP(B85,'[1]LISTADO ATM'!$A$2:$C$822,3,0)</f>
        <v>DISTRITO NACIONAL</v>
      </c>
      <c r="B85" s="22">
        <v>590</v>
      </c>
      <c r="C85" s="22" t="str">
        <f>VLOOKUP(B85,'[1]LISTADO ATM'!$A$2:$B$822,2,0)</f>
        <v xml:space="preserve">ATM Olé Aut. Las Américas </v>
      </c>
      <c r="D85" s="40" t="s">
        <v>21</v>
      </c>
      <c r="E85" s="41"/>
    </row>
    <row r="86" spans="1:5" ht="18" x14ac:dyDescent="0.25">
      <c r="A86" s="22" t="str">
        <f>VLOOKUP(B86,'[1]LISTADO ATM'!$A$2:$C$822,3,0)</f>
        <v>DISTRITO NACIONAL</v>
      </c>
      <c r="B86" s="22">
        <v>715</v>
      </c>
      <c r="C86" s="22" t="str">
        <f>VLOOKUP(B86,'[1]LISTADO ATM'!$A$2:$B$822,2,0)</f>
        <v xml:space="preserve">ATM Oficina 27 de Febrero (Lobby) </v>
      </c>
      <c r="D86" s="40" t="s">
        <v>21</v>
      </c>
      <c r="E86" s="41"/>
    </row>
    <row r="87" spans="1:5" ht="18.75" thickBot="1" x14ac:dyDescent="0.3">
      <c r="A87" s="26" t="s">
        <v>11</v>
      </c>
      <c r="B87" s="36">
        <f>COUNT(B76:B86)</f>
        <v>11</v>
      </c>
      <c r="C87" s="23"/>
      <c r="D87" s="23"/>
      <c r="E87" s="24"/>
    </row>
  </sheetData>
  <mergeCells count="23">
    <mergeCell ref="D86:E86"/>
    <mergeCell ref="C15:E15"/>
    <mergeCell ref="A17:E17"/>
    <mergeCell ref="D75:E75"/>
    <mergeCell ref="A74:E74"/>
    <mergeCell ref="A71:B71"/>
    <mergeCell ref="A1:E1"/>
    <mergeCell ref="A2:E2"/>
    <mergeCell ref="A7:E7"/>
    <mergeCell ref="C10:E10"/>
    <mergeCell ref="A12:E12"/>
    <mergeCell ref="D81:E81"/>
    <mergeCell ref="A64:E64"/>
    <mergeCell ref="A41:E41"/>
    <mergeCell ref="D76:E76"/>
    <mergeCell ref="D78:E78"/>
    <mergeCell ref="D79:E79"/>
    <mergeCell ref="D80:E80"/>
    <mergeCell ref="D77:E77"/>
    <mergeCell ref="D82:E82"/>
    <mergeCell ref="D85:E85"/>
    <mergeCell ref="D83:E83"/>
    <mergeCell ref="D84:E8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149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149 33 685 476                                                          </v>
      </c>
    </row>
    <row r="3" spans="2:6" ht="18.75" thickBot="1" x14ac:dyDescent="0.3">
      <c r="B3" s="22">
        <v>33</v>
      </c>
      <c r="C3" s="29" t="s">
        <v>17</v>
      </c>
    </row>
    <row r="4" spans="2:6" ht="18.75" thickBot="1" x14ac:dyDescent="0.3">
      <c r="B4" s="22">
        <v>685</v>
      </c>
      <c r="C4" s="29" t="s">
        <v>17</v>
      </c>
    </row>
    <row r="5" spans="2:6" ht="18.75" thickBot="1" x14ac:dyDescent="0.3">
      <c r="B5" s="22">
        <v>476</v>
      </c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126" priority="962"/>
  </conditionalFormatting>
  <conditionalFormatting sqref="B35:B68">
    <cfRule type="duplicateValues" dxfId="125" priority="960"/>
  </conditionalFormatting>
  <conditionalFormatting sqref="B31:B34">
    <cfRule type="duplicateValues" dxfId="124" priority="170"/>
  </conditionalFormatting>
  <conditionalFormatting sqref="B31:B34">
    <cfRule type="duplicateValues" dxfId="123" priority="168"/>
    <cfRule type="duplicateValues" dxfId="122" priority="169"/>
  </conditionalFormatting>
  <conditionalFormatting sqref="B31:B34">
    <cfRule type="duplicateValues" dxfId="121" priority="167"/>
  </conditionalFormatting>
  <conditionalFormatting sqref="B31:B34">
    <cfRule type="duplicateValues" dxfId="120" priority="166"/>
  </conditionalFormatting>
  <conditionalFormatting sqref="B31:B34">
    <cfRule type="duplicateValues" dxfId="119" priority="164"/>
    <cfRule type="duplicateValues" dxfId="118" priority="165"/>
  </conditionalFormatting>
  <conditionalFormatting sqref="B31:B34">
    <cfRule type="duplicateValues" dxfId="117" priority="163"/>
  </conditionalFormatting>
  <conditionalFormatting sqref="B21:B30">
    <cfRule type="duplicateValues" dxfId="116" priority="76"/>
  </conditionalFormatting>
  <conditionalFormatting sqref="B21:B30">
    <cfRule type="duplicateValues" dxfId="115" priority="74"/>
    <cfRule type="duplicateValues" dxfId="114" priority="75"/>
  </conditionalFormatting>
  <conditionalFormatting sqref="B21:B30">
    <cfRule type="duplicateValues" dxfId="113" priority="80"/>
  </conditionalFormatting>
  <conditionalFormatting sqref="B21:B30">
    <cfRule type="duplicateValues" dxfId="112" priority="81"/>
    <cfRule type="duplicateValues" dxfId="111" priority="82"/>
  </conditionalFormatting>
  <conditionalFormatting sqref="B17:B20">
    <cfRule type="duplicateValues" dxfId="110" priority="61"/>
  </conditionalFormatting>
  <conditionalFormatting sqref="B17:B20">
    <cfRule type="duplicateValues" dxfId="109" priority="59"/>
    <cfRule type="duplicateValues" dxfId="108" priority="60"/>
  </conditionalFormatting>
  <conditionalFormatting sqref="B17:B20">
    <cfRule type="duplicateValues" dxfId="107" priority="58"/>
  </conditionalFormatting>
  <conditionalFormatting sqref="B17:B20">
    <cfRule type="duplicateValues" dxfId="106" priority="57"/>
  </conditionalFormatting>
  <conditionalFormatting sqref="B17:B20">
    <cfRule type="duplicateValues" dxfId="105" priority="54"/>
    <cfRule type="duplicateValues" dxfId="104" priority="55"/>
    <cfRule type="duplicateValues" dxfId="103" priority="56"/>
  </conditionalFormatting>
  <conditionalFormatting sqref="B17:B20">
    <cfRule type="duplicateValues" dxfId="102" priority="53"/>
  </conditionalFormatting>
  <conditionalFormatting sqref="B9">
    <cfRule type="duplicateValues" dxfId="101" priority="9"/>
  </conditionalFormatting>
  <conditionalFormatting sqref="B16 B2:B4 B8">
    <cfRule type="duplicateValues" dxfId="100" priority="10"/>
  </conditionalFormatting>
  <conditionalFormatting sqref="B6">
    <cfRule type="duplicateValues" dxfId="99" priority="7"/>
  </conditionalFormatting>
  <conditionalFormatting sqref="B7 B5">
    <cfRule type="duplicateValues" dxfId="98" priority="8"/>
  </conditionalFormatting>
  <conditionalFormatting sqref="B15">
    <cfRule type="duplicateValues" dxfId="97" priority="6"/>
  </conditionalFormatting>
  <conditionalFormatting sqref="B14">
    <cfRule type="duplicateValues" dxfId="96" priority="5"/>
  </conditionalFormatting>
  <conditionalFormatting sqref="B13">
    <cfRule type="duplicateValues" dxfId="95" priority="4"/>
  </conditionalFormatting>
  <conditionalFormatting sqref="B12">
    <cfRule type="duplicateValues" dxfId="94" priority="3"/>
  </conditionalFormatting>
  <conditionalFormatting sqref="B11">
    <cfRule type="duplicateValues" dxfId="93" priority="2"/>
  </conditionalFormatting>
  <conditionalFormatting sqref="B10">
    <cfRule type="duplicateValues" dxfId="9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2021-06-24T08:09:17Z</dcterms:modified>
</cp:coreProperties>
</file>