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25\"/>
    </mc:Choice>
  </mc:AlternateContent>
  <bookViews>
    <workbookView xWindow="0" yWindow="0" windowWidth="15360" windowHeight="7650"/>
  </bookViews>
  <sheets>
    <sheet name="Efectivo" sheetId="1" r:id="rId1"/>
    <sheet name="Gráfico2" sheetId="2" r:id="rId2"/>
    <sheet name="Hoja" sheetId="3" r:id="rId3"/>
  </sheets>
  <externalReferences>
    <externalReference r:id="rId4"/>
  </externalReferences>
  <definedNames>
    <definedName name="_xlnm._FilterDatabase" localSheetId="0" hidden="1">Efectivo!$A$108:$E$108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1" i="1" l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63" i="1"/>
  <c r="A63" i="1"/>
  <c r="C55" i="1"/>
  <c r="A55" i="1"/>
  <c r="C54" i="1"/>
  <c r="A54" i="1"/>
  <c r="C53" i="1"/>
  <c r="A53" i="1"/>
  <c r="C52" i="1"/>
  <c r="A52" i="1"/>
  <c r="C51" i="1"/>
  <c r="A51" i="1"/>
  <c r="B90" i="1"/>
  <c r="C85" i="1"/>
  <c r="A85" i="1"/>
  <c r="C101" i="1"/>
  <c r="A101" i="1"/>
  <c r="C100" i="1"/>
  <c r="A100" i="1"/>
  <c r="C99" i="1"/>
  <c r="A99" i="1"/>
  <c r="C98" i="1"/>
  <c r="A98" i="1"/>
  <c r="C97" i="1"/>
  <c r="A97" i="1"/>
  <c r="C96" i="1"/>
  <c r="A96" i="1"/>
  <c r="B67" i="1"/>
  <c r="B115" i="1" l="1"/>
  <c r="C111" i="1"/>
  <c r="A111" i="1"/>
  <c r="C110" i="1"/>
  <c r="A110" i="1"/>
  <c r="B132" i="1" l="1"/>
  <c r="C104" i="1"/>
  <c r="A104" i="1"/>
  <c r="C127" i="1"/>
  <c r="A127" i="1"/>
  <c r="C129" i="1"/>
  <c r="A129" i="1"/>
  <c r="C128" i="1"/>
  <c r="A128" i="1"/>
  <c r="C131" i="1"/>
  <c r="A131" i="1"/>
  <c r="C130" i="1"/>
  <c r="A130" i="1"/>
  <c r="C88" i="1"/>
  <c r="A88" i="1"/>
  <c r="C89" i="1"/>
  <c r="A89" i="1"/>
  <c r="B105" i="1" l="1"/>
  <c r="C49" i="1"/>
  <c r="A47" i="1"/>
  <c r="C47" i="1"/>
  <c r="A48" i="1"/>
  <c r="C48" i="1"/>
  <c r="A49" i="1"/>
  <c r="A50" i="1"/>
  <c r="C50" i="1"/>
  <c r="A41" i="1"/>
  <c r="C41" i="1"/>
  <c r="A42" i="1"/>
  <c r="C42" i="1"/>
  <c r="A43" i="1"/>
  <c r="C43" i="1"/>
  <c r="A44" i="1"/>
  <c r="C44" i="1"/>
  <c r="A45" i="1"/>
  <c r="C45" i="1"/>
  <c r="A46" i="1"/>
  <c r="C46" i="1"/>
  <c r="A37" i="1"/>
  <c r="C37" i="1"/>
  <c r="A38" i="1"/>
  <c r="C38" i="1"/>
  <c r="A39" i="1"/>
  <c r="C39" i="1"/>
  <c r="A40" i="1"/>
  <c r="C40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126" i="1"/>
  <c r="A103" i="1"/>
  <c r="C103" i="1"/>
  <c r="A86" i="1"/>
  <c r="C86" i="1"/>
  <c r="A87" i="1"/>
  <c r="C87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C9" i="1"/>
  <c r="A9" i="1"/>
  <c r="A80" i="1"/>
  <c r="C80" i="1"/>
  <c r="C126" i="1" l="1"/>
  <c r="C113" i="1"/>
  <c r="C114" i="1"/>
  <c r="A113" i="1"/>
  <c r="A114" i="1"/>
  <c r="C102" i="1" l="1"/>
  <c r="A102" i="1"/>
  <c r="C125" i="1"/>
  <c r="A125" i="1"/>
  <c r="A95" i="1" l="1"/>
  <c r="C95" i="1"/>
  <c r="A112" i="1"/>
  <c r="C112" i="1"/>
  <c r="C109" i="1"/>
  <c r="A109" i="1"/>
  <c r="A79" i="1"/>
  <c r="C79" i="1"/>
  <c r="C124" i="1" l="1"/>
  <c r="A124" i="1"/>
  <c r="C123" i="1" l="1"/>
  <c r="A123" i="1"/>
  <c r="C122" i="1" l="1"/>
  <c r="A122" i="1"/>
  <c r="A94" i="1" l="1"/>
  <c r="C94" i="1"/>
  <c r="F2" i="3" l="1"/>
  <c r="A118" i="1" l="1"/>
</calcChain>
</file>

<file path=xl/sharedStrings.xml><?xml version="1.0" encoding="utf-8"?>
<sst xmlns="http://schemas.openxmlformats.org/spreadsheetml/2006/main" count="1086" uniqueCount="70">
  <si>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</si>
  <si>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</si>
  <si>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</si>
  <si>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</si>
  <si>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</si>
  <si>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</si>
  <si>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</si>
  <si>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</si>
  <si>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</si>
  <si>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</si>
  <si>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</si>
  <si>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</si>
  <si>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</si>
  <si>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</si>
  <si>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</si>
  <si>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</si>
  <si>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</si>
  <si>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</si>
  <si>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</si>
  <si>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</si>
  <si>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</si>
  <si>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</si>
  <si>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GAVETA DE DEPOSITO LLENA</t>
  </si>
  <si>
    <t>2 Gavetas Vacías + 1 Fallando</t>
  </si>
  <si>
    <t>Abastecido</t>
  </si>
  <si>
    <t>2 Gavetas Fallando + 1 Vacia</t>
  </si>
  <si>
    <t>3335930651 </t>
  </si>
  <si>
    <t>3335930614 </t>
  </si>
  <si>
    <t>3335931141 </t>
  </si>
  <si>
    <t>3335931156 </t>
  </si>
  <si>
    <t>3335931422 </t>
  </si>
  <si>
    <t>3335931429 </t>
  </si>
  <si>
    <t>3335931446 </t>
  </si>
  <si>
    <t>3335931456 </t>
  </si>
  <si>
    <t>3335931559 </t>
  </si>
  <si>
    <t>3335931587 </t>
  </si>
  <si>
    <t>3335931767 </t>
  </si>
  <si>
    <t>3335931923 </t>
  </si>
  <si>
    <t>3335931939 </t>
  </si>
  <si>
    <t>3335931964 </t>
  </si>
  <si>
    <t>3335931983 </t>
  </si>
  <si>
    <t>3335931997 </t>
  </si>
  <si>
    <t>3335931931 </t>
  </si>
  <si>
    <t>3335932043 </t>
  </si>
  <si>
    <t>3335932055 </t>
  </si>
  <si>
    <t>3335932063 </t>
  </si>
  <si>
    <t>3335932080 </t>
  </si>
  <si>
    <t>3335932087 </t>
  </si>
  <si>
    <t>3335932095 </t>
  </si>
  <si>
    <t>3335932329 </t>
  </si>
  <si>
    <t>3335932338 </t>
  </si>
  <si>
    <t>3335932352 </t>
  </si>
  <si>
    <t>3335932530 </t>
  </si>
  <si>
    <t>3335932539 </t>
  </si>
  <si>
    <t>3335932568 </t>
  </si>
  <si>
    <t>3335932722 </t>
  </si>
  <si>
    <t>DISTRITO NACIONAL</t>
  </si>
  <si>
    <t xml:space="preserve">ATM Zona Franca Los Alcarrizos </t>
  </si>
  <si>
    <t>ATM Oficina Zona Oriental II</t>
  </si>
  <si>
    <t xml:space="preserve">ATM Oficina Sans Soucí </t>
  </si>
  <si>
    <t>3335932885 </t>
  </si>
  <si>
    <t>GAVETA DE RECHAZO LLENA</t>
  </si>
  <si>
    <t>3335933027 </t>
  </si>
  <si>
    <t>3335933134 </t>
  </si>
  <si>
    <t xml:space="preserve">ATM Multicentro La Sirena Villa Mella </t>
  </si>
  <si>
    <t>NORTE</t>
  </si>
  <si>
    <t xml:space="preserve">ATM Autobanco Gurabo </t>
  </si>
  <si>
    <t>ESTE</t>
  </si>
  <si>
    <t xml:space="preserve">ATM Oficina Monte Plata </t>
  </si>
  <si>
    <t xml:space="preserve">ATM Oficina La Altagracia (Higuey)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</si>
</sst>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8" fillId="6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6" fillId="6" borderId="39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5"/>
      <tableStyleElement type="headerRow" dxfId="104"/>
      <tableStyleElement type="totalRow" dxfId="103"/>
      <tableStyleElement type="firstColumn" dxfId="102"/>
      <tableStyleElement type="lastColumn" dxfId="101"/>
      <tableStyleElement type="firstRowStripe" dxfId="100"/>
      <tableStyleElement type="firstColumnStripe" dxfId="9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abSelected="1" topLeftCell="A58" zoomScale="84" zoomScaleNormal="84" workbookViewId="0">
      <selection activeCell="F65" sqref="F65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18.85546875" bestFit="1" customWidth="1"/>
  </cols>
  <sheetData>
    <row r="1" spans="1:5" ht="22.5" customHeight="1" x14ac:dyDescent="0.25">
      <c r="A1" s="44" t="s">
        <v>1</v>
      </c>
      <c r="B1" s="45"/>
      <c r="C1" s="45"/>
      <c r="D1" s="45"/>
      <c r="E1" s="46"/>
    </row>
    <row r="2" spans="1:5" ht="25.5" customHeight="1" x14ac:dyDescent="0.25">
      <c r="A2" s="47" t="s">
        <v>0</v>
      </c>
      <c r="B2" s="48"/>
      <c r="C2" s="48"/>
      <c r="D2" s="48"/>
      <c r="E2" s="49"/>
    </row>
    <row r="3" spans="1:5" ht="18" x14ac:dyDescent="0.25">
      <c r="B3" s="35"/>
      <c r="C3" s="1"/>
      <c r="D3" s="1"/>
      <c r="E3" s="9"/>
    </row>
    <row r="4" spans="1:5" ht="18.75" thickBot="1" x14ac:dyDescent="0.3">
      <c r="A4" s="7" t="s">
        <v>2</v>
      </c>
      <c r="B4" s="36">
        <v>44371.708333333336</v>
      </c>
      <c r="C4" s="1"/>
      <c r="D4" s="1"/>
      <c r="E4" s="10"/>
    </row>
    <row r="5" spans="1:5" ht="18.75" thickBot="1" x14ac:dyDescent="0.3">
      <c r="A5" s="7" t="s">
        <v>3</v>
      </c>
      <c r="B5" s="36">
        <v>44372.25</v>
      </c>
      <c r="C5" s="8"/>
      <c r="D5" s="1"/>
      <c r="E5" s="10"/>
    </row>
    <row r="6" spans="1:5" ht="12.75" customHeight="1" x14ac:dyDescent="0.25">
      <c r="B6" s="35"/>
      <c r="C6" s="1"/>
      <c r="D6" s="1"/>
      <c r="E6" s="12"/>
    </row>
    <row r="7" spans="1:5" ht="18" customHeight="1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6" t="s">
        <v>6</v>
      </c>
      <c r="C8" s="2" t="s">
        <v>7</v>
      </c>
      <c r="D8" s="11" t="s">
        <v>8</v>
      </c>
      <c r="E8" s="2" t="s">
        <v>9</v>
      </c>
    </row>
    <row r="9" spans="1:5" ht="18.75" customHeight="1" x14ac:dyDescent="0.25">
      <c r="A9" s="21" t="str">
        <f>VLOOKUP(B9,'[1]LISTADO ATM'!$A$2:$C$822,3,0)</f>
        <v>DISTRITO NACIONAL</v>
      </c>
      <c r="B9" s="37">
        <v>554</v>
      </c>
      <c r="C9" s="24" t="str">
        <f>VLOOKUP(B9,'[1]LISTADO ATM'!$A$2:$B$822,2,0)</f>
        <v xml:space="preserve">ATM Oficina Isabel La Católica I </v>
      </c>
      <c r="D9" s="15" t="s">
        <v>24</v>
      </c>
      <c r="E9" s="26" t="s">
        <v>43</v>
      </c>
    </row>
    <row r="10" spans="1:5" ht="18.75" customHeight="1" x14ac:dyDescent="0.25">
      <c r="A10" s="21" t="str">
        <f>VLOOKUP(B10,'[1]LISTADO ATM'!$A$2:$C$822,3,0)</f>
        <v>ESTE</v>
      </c>
      <c r="B10" s="37">
        <v>211</v>
      </c>
      <c r="C10" s="24" t="str">
        <f>VLOOKUP(B10,'[1]LISTADO ATM'!$A$2:$B$822,2,0)</f>
        <v xml:space="preserve">ATM Oficina La Romana I </v>
      </c>
      <c r="D10" s="15" t="s">
        <v>24</v>
      </c>
      <c r="E10" s="26">
        <v>3335931791</v>
      </c>
    </row>
    <row r="11" spans="1:5" ht="18.75" customHeight="1" x14ac:dyDescent="0.25">
      <c r="A11" s="21" t="str">
        <f>VLOOKUP(B11,'[1]LISTADO ATM'!$A$2:$C$822,3,0)</f>
        <v>ESTE</v>
      </c>
      <c r="B11" s="37">
        <v>399</v>
      </c>
      <c r="C11" s="24" t="str">
        <f>VLOOKUP(B11,'[1]LISTADO ATM'!$A$2:$B$822,2,0)</f>
        <v xml:space="preserve">ATM Oficina La Romana II </v>
      </c>
      <c r="D11" s="15" t="s">
        <v>24</v>
      </c>
      <c r="E11" s="26" t="s">
        <v>28</v>
      </c>
    </row>
    <row r="12" spans="1:5" ht="18.75" customHeight="1" x14ac:dyDescent="0.25">
      <c r="A12" s="21" t="str">
        <f>VLOOKUP(B12,'[1]LISTADO ATM'!$A$2:$C$822,3,0)</f>
        <v>DISTRITO NACIONAL</v>
      </c>
      <c r="B12" s="37">
        <v>461</v>
      </c>
      <c r="C12" s="24" t="str">
        <f>VLOOKUP(B12,'[1]LISTADO ATM'!$A$2:$B$822,2,0)</f>
        <v xml:space="preserve">ATM Autobanco Sarasota I </v>
      </c>
      <c r="D12" s="15" t="s">
        <v>24</v>
      </c>
      <c r="E12" s="26">
        <v>3335931917</v>
      </c>
    </row>
    <row r="13" spans="1:5" ht="18.75" customHeight="1" x14ac:dyDescent="0.25">
      <c r="A13" s="21" t="str">
        <f>VLOOKUP(B13,'[1]LISTADO ATM'!$A$2:$C$822,3,0)</f>
        <v>NORTE</v>
      </c>
      <c r="B13" s="37">
        <v>649</v>
      </c>
      <c r="C13" s="24" t="str">
        <f>VLOOKUP(B13,'[1]LISTADO ATM'!$A$2:$B$822,2,0)</f>
        <v xml:space="preserve">ATM Oficina Galería 56 (San Francisco de Macorís) </v>
      </c>
      <c r="D13" s="15" t="s">
        <v>24</v>
      </c>
      <c r="E13" s="26" t="s">
        <v>46</v>
      </c>
    </row>
    <row r="14" spans="1:5" ht="18.75" customHeight="1" x14ac:dyDescent="0.25">
      <c r="A14" s="21" t="str">
        <f>VLOOKUP(B14,'[1]LISTADO ATM'!$A$2:$C$822,3,0)</f>
        <v>ESTE</v>
      </c>
      <c r="B14" s="37">
        <v>114</v>
      </c>
      <c r="C14" s="24" t="str">
        <f>VLOOKUP(B14,'[1]LISTADO ATM'!$A$2:$B$822,2,0)</f>
        <v xml:space="preserve">ATM Oficina Hato Mayor </v>
      </c>
      <c r="D14" s="15" t="s">
        <v>24</v>
      </c>
      <c r="E14" s="26" t="s">
        <v>45</v>
      </c>
    </row>
    <row r="15" spans="1:5" ht="18.75" customHeight="1" x14ac:dyDescent="0.25">
      <c r="A15" s="21" t="str">
        <f>VLOOKUP(B15,'[1]LISTADO ATM'!$A$2:$C$822,3,0)</f>
        <v>NORTE</v>
      </c>
      <c r="B15" s="37">
        <v>157</v>
      </c>
      <c r="C15" s="24" t="str">
        <f>VLOOKUP(B15,'[1]LISTADO ATM'!$A$2:$B$822,2,0)</f>
        <v xml:space="preserve">ATM Oficina Samaná </v>
      </c>
      <c r="D15" s="15" t="s">
        <v>24</v>
      </c>
      <c r="E15" s="26">
        <v>3335931868</v>
      </c>
    </row>
    <row r="16" spans="1:5" ht="18.75" customHeight="1" x14ac:dyDescent="0.25">
      <c r="A16" s="21" t="str">
        <f>VLOOKUP(B16,'[1]LISTADO ATM'!$A$2:$C$822,3,0)</f>
        <v>DISTRITO NACIONAL</v>
      </c>
      <c r="B16" s="37">
        <v>718</v>
      </c>
      <c r="C16" s="24" t="str">
        <f>VLOOKUP(B16,'[1]LISTADO ATM'!$A$2:$B$822,2,0)</f>
        <v xml:space="preserve">ATM Feria Ganadera </v>
      </c>
      <c r="D16" s="15" t="s">
        <v>24</v>
      </c>
      <c r="E16" s="26">
        <v>3335931866</v>
      </c>
    </row>
    <row r="17" spans="1:5" ht="18.75" customHeight="1" x14ac:dyDescent="0.25">
      <c r="A17" s="21" t="str">
        <f>VLOOKUP(B17,'[1]LISTADO ATM'!$A$2:$C$822,3,0)</f>
        <v>ESTE</v>
      </c>
      <c r="B17" s="37">
        <v>609</v>
      </c>
      <c r="C17" s="24" t="str">
        <f>VLOOKUP(B17,'[1]LISTADO ATM'!$A$2:$B$822,2,0)</f>
        <v xml:space="preserve">ATM S/M Jumbo (San Pedro) </v>
      </c>
      <c r="D17" s="15" t="s">
        <v>24</v>
      </c>
      <c r="E17" s="26">
        <v>3335931862</v>
      </c>
    </row>
    <row r="18" spans="1:5" ht="18.75" customHeight="1" x14ac:dyDescent="0.25">
      <c r="A18" s="21" t="str">
        <f>VLOOKUP(B18,'[1]LISTADO ATM'!$A$2:$C$822,3,0)</f>
        <v>NORTE</v>
      </c>
      <c r="B18" s="37">
        <v>119</v>
      </c>
      <c r="C18" s="24" t="str">
        <f>VLOOKUP(B18,'[1]LISTADO ATM'!$A$2:$B$822,2,0)</f>
        <v>ATM Oficina La Barranquita</v>
      </c>
      <c r="D18" s="15" t="s">
        <v>24</v>
      </c>
      <c r="E18" s="26">
        <v>3335931860</v>
      </c>
    </row>
    <row r="19" spans="1:5" ht="18.75" customHeight="1" x14ac:dyDescent="0.25">
      <c r="A19" s="21" t="str">
        <f>VLOOKUP(B19,'[1]LISTADO ATM'!$A$2:$C$822,3,0)</f>
        <v>NORTE</v>
      </c>
      <c r="B19" s="37">
        <v>965</v>
      </c>
      <c r="C19" s="24" t="str">
        <f>VLOOKUP(B19,'[1]LISTADO ATM'!$A$2:$B$822,2,0)</f>
        <v xml:space="preserve">ATM S/M La Fuente FUN (Santiago) </v>
      </c>
      <c r="D19" s="15" t="s">
        <v>24</v>
      </c>
      <c r="E19" s="26">
        <v>3335931832</v>
      </c>
    </row>
    <row r="20" spans="1:5" ht="18.75" customHeight="1" x14ac:dyDescent="0.25">
      <c r="A20" s="21" t="str">
        <f>VLOOKUP(B20,'[1]LISTADO ATM'!$A$2:$C$822,3,0)</f>
        <v>DISTRITO NACIONAL</v>
      </c>
      <c r="B20" s="37">
        <v>717</v>
      </c>
      <c r="C20" s="24" t="str">
        <f>VLOOKUP(B20,'[1]LISTADO ATM'!$A$2:$B$822,2,0)</f>
        <v xml:space="preserve">ATM Oficina Los Alcarrizos </v>
      </c>
      <c r="D20" s="15" t="s">
        <v>24</v>
      </c>
      <c r="E20" s="26">
        <v>3335931823</v>
      </c>
    </row>
    <row r="21" spans="1:5" ht="18.75" customHeight="1" x14ac:dyDescent="0.25">
      <c r="A21" s="21" t="str">
        <f>VLOOKUP(B21,'[1]LISTADO ATM'!$A$2:$C$822,3,0)</f>
        <v>SUR</v>
      </c>
      <c r="B21" s="37">
        <v>252</v>
      </c>
      <c r="C21" s="24" t="str">
        <f>VLOOKUP(B21,'[1]LISTADO ATM'!$A$2:$B$822,2,0)</f>
        <v xml:space="preserve">ATM Banco Agrícola (Barahona) </v>
      </c>
      <c r="D21" s="15" t="s">
        <v>24</v>
      </c>
      <c r="E21" s="26">
        <v>3335931764</v>
      </c>
    </row>
    <row r="22" spans="1:5" ht="18.75" customHeight="1" x14ac:dyDescent="0.25">
      <c r="A22" s="21" t="str">
        <f>VLOOKUP(B22,'[1]LISTADO ATM'!$A$2:$C$822,3,0)</f>
        <v>NORTE</v>
      </c>
      <c r="B22" s="37">
        <v>888</v>
      </c>
      <c r="C22" s="24" t="str">
        <f>VLOOKUP(B22,'[1]LISTADO ATM'!$A$2:$B$822,2,0)</f>
        <v>ATM Oficina galeria 56 II (SFM)</v>
      </c>
      <c r="D22" s="15" t="s">
        <v>24</v>
      </c>
      <c r="E22" s="26" t="s">
        <v>47</v>
      </c>
    </row>
    <row r="23" spans="1:5" ht="18.75" customHeight="1" x14ac:dyDescent="0.25">
      <c r="A23" s="21" t="str">
        <f>VLOOKUP(B23,'[1]LISTADO ATM'!$A$2:$C$822,3,0)</f>
        <v>DISTRITO NACIONAL</v>
      </c>
      <c r="B23" s="37">
        <v>569</v>
      </c>
      <c r="C23" s="24" t="str">
        <f>VLOOKUP(B23,'[1]LISTADO ATM'!$A$2:$B$822,2,0)</f>
        <v xml:space="preserve">ATM Superintendencia de Seguros </v>
      </c>
      <c r="D23" s="15" t="s">
        <v>24</v>
      </c>
      <c r="E23" s="26" t="s">
        <v>40</v>
      </c>
    </row>
    <row r="24" spans="1:5" ht="18.75" customHeight="1" x14ac:dyDescent="0.25">
      <c r="A24" s="21" t="str">
        <f>VLOOKUP(B24,'[1]LISTADO ATM'!$A$2:$C$822,3,0)</f>
        <v>DISTRITO NACIONAL</v>
      </c>
      <c r="B24" s="37">
        <v>23</v>
      </c>
      <c r="C24" s="24" t="str">
        <f>VLOOKUP(B24,'[1]LISTADO ATM'!$A$2:$B$822,2,0)</f>
        <v xml:space="preserve">ATM Oficina México </v>
      </c>
      <c r="D24" s="15" t="s">
        <v>24</v>
      </c>
      <c r="E24" s="26" t="s">
        <v>39</v>
      </c>
    </row>
    <row r="25" spans="1:5" ht="18.75" customHeight="1" x14ac:dyDescent="0.25">
      <c r="A25" s="21" t="str">
        <f>VLOOKUP(B25,'[1]LISTADO ATM'!$A$2:$C$822,3,0)</f>
        <v>DISTRITO NACIONAL</v>
      </c>
      <c r="B25" s="37">
        <v>624</v>
      </c>
      <c r="C25" s="24" t="str">
        <f>VLOOKUP(B25,'[1]LISTADO ATM'!$A$2:$B$822,2,0)</f>
        <v xml:space="preserve">ATM Policía Nacional I </v>
      </c>
      <c r="D25" s="15" t="s">
        <v>24</v>
      </c>
      <c r="E25" s="26">
        <v>3335931905</v>
      </c>
    </row>
    <row r="26" spans="1:5" ht="18.75" customHeight="1" x14ac:dyDescent="0.25">
      <c r="A26" s="21" t="str">
        <f>VLOOKUP(B26,'[1]LISTADO ATM'!$A$2:$C$822,3,0)</f>
        <v>DISTRITO NACIONAL</v>
      </c>
      <c r="B26" s="37">
        <v>911</v>
      </c>
      <c r="C26" s="24" t="str">
        <f>VLOOKUP(B26,'[1]LISTADO ATM'!$A$2:$B$822,2,0)</f>
        <v xml:space="preserve">ATM Oficina Venezuela II </v>
      </c>
      <c r="D26" s="15" t="s">
        <v>24</v>
      </c>
      <c r="E26" s="26">
        <v>3335931835</v>
      </c>
    </row>
    <row r="27" spans="1:5" ht="18.75" customHeight="1" x14ac:dyDescent="0.25">
      <c r="A27" s="21" t="str">
        <f>VLOOKUP(B27,'[1]LISTADO ATM'!$A$2:$C$822,3,0)</f>
        <v>ESTE</v>
      </c>
      <c r="B27" s="37">
        <v>293</v>
      </c>
      <c r="C27" s="24" t="str">
        <f>VLOOKUP(B27,'[1]LISTADO ATM'!$A$2:$B$822,2,0)</f>
        <v xml:space="preserve">ATM S/M Nueva Visión (San Pedro) </v>
      </c>
      <c r="D27" s="15" t="s">
        <v>24</v>
      </c>
      <c r="E27" s="26">
        <v>3335931799</v>
      </c>
    </row>
    <row r="28" spans="1:5" ht="18.75" customHeight="1" x14ac:dyDescent="0.25">
      <c r="A28" s="21" t="str">
        <f>VLOOKUP(B28,'[1]LISTADO ATM'!$A$2:$C$822,3,0)</f>
        <v>DISTRITO NACIONAL</v>
      </c>
      <c r="B28" s="37">
        <v>735</v>
      </c>
      <c r="C28" s="24" t="str">
        <f>VLOOKUP(B28,'[1]LISTADO ATM'!$A$2:$B$822,2,0)</f>
        <v xml:space="preserve">ATM Oficina Independencia II  </v>
      </c>
      <c r="D28" s="15" t="s">
        <v>24</v>
      </c>
      <c r="E28" s="26">
        <v>3335931772</v>
      </c>
    </row>
    <row r="29" spans="1:5" ht="18.75" customHeight="1" x14ac:dyDescent="0.25">
      <c r="A29" s="21" t="str">
        <f>VLOOKUP(B29,'[1]LISTADO ATM'!$A$2:$C$822,3,0)</f>
        <v>DISTRITO NACIONAL</v>
      </c>
      <c r="B29" s="37">
        <v>981</v>
      </c>
      <c r="C29" s="24" t="str">
        <f>VLOOKUP(B29,'[1]LISTADO ATM'!$A$2:$B$822,2,0)</f>
        <v xml:space="preserve">ATM Edificio 911 </v>
      </c>
      <c r="D29" s="15" t="s">
        <v>24</v>
      </c>
      <c r="E29" s="26">
        <v>3335930175</v>
      </c>
    </row>
    <row r="30" spans="1:5" ht="18.75" customHeight="1" x14ac:dyDescent="0.25">
      <c r="A30" s="21" t="str">
        <f>VLOOKUP(B30,'[1]LISTADO ATM'!$A$2:$C$822,3,0)</f>
        <v>NORTE</v>
      </c>
      <c r="B30" s="37">
        <v>728</v>
      </c>
      <c r="C30" s="24" t="str">
        <f>VLOOKUP(B30,'[1]LISTADO ATM'!$A$2:$B$822,2,0)</f>
        <v xml:space="preserve">ATM UNP La Vega Oficina Regional Norcentral </v>
      </c>
      <c r="D30" s="15" t="s">
        <v>24</v>
      </c>
      <c r="E30" s="26" t="s">
        <v>53</v>
      </c>
    </row>
    <row r="31" spans="1:5" ht="18.75" customHeight="1" x14ac:dyDescent="0.25">
      <c r="A31" s="21" t="str">
        <f>VLOOKUP(B31,'[1]LISTADO ATM'!$A$2:$C$822,3,0)</f>
        <v>NORTE</v>
      </c>
      <c r="B31" s="37">
        <v>606</v>
      </c>
      <c r="C31" s="24" t="str">
        <f>VLOOKUP(B31,'[1]LISTADO ATM'!$A$2:$B$822,2,0)</f>
        <v xml:space="preserve">ATM UNP Manolo Tavarez Justo </v>
      </c>
      <c r="D31" s="15" t="s">
        <v>24</v>
      </c>
      <c r="E31" s="26" t="s">
        <v>51</v>
      </c>
    </row>
    <row r="32" spans="1:5" ht="18.75" customHeight="1" x14ac:dyDescent="0.25">
      <c r="A32" s="21" t="str">
        <f>VLOOKUP(B32,'[1]LISTADO ATM'!$A$2:$C$822,3,0)</f>
        <v>DISTRITO NACIONAL</v>
      </c>
      <c r="B32" s="37">
        <v>713</v>
      </c>
      <c r="C32" s="24" t="str">
        <f>VLOOKUP(B32,'[1]LISTADO ATM'!$A$2:$B$822,2,0)</f>
        <v xml:space="preserve">ATM Oficina Las Américas </v>
      </c>
      <c r="D32" s="15" t="s">
        <v>24</v>
      </c>
      <c r="E32" s="26" t="s">
        <v>41</v>
      </c>
    </row>
    <row r="33" spans="1:5" ht="18.75" customHeight="1" x14ac:dyDescent="0.25">
      <c r="A33" s="21" t="str">
        <f>VLOOKUP(B33,'[1]LISTADO ATM'!$A$2:$C$822,3,0)</f>
        <v>DISTRITO NACIONAL</v>
      </c>
      <c r="B33" s="37">
        <v>722</v>
      </c>
      <c r="C33" s="24" t="str">
        <f>VLOOKUP(B33,'[1]LISTADO ATM'!$A$2:$B$822,2,0)</f>
        <v xml:space="preserve">ATM Oficina Charles de Gaulle III </v>
      </c>
      <c r="D33" s="15" t="s">
        <v>24</v>
      </c>
      <c r="E33" s="26" t="s">
        <v>38</v>
      </c>
    </row>
    <row r="34" spans="1:5" ht="18.75" customHeight="1" x14ac:dyDescent="0.25">
      <c r="A34" s="21" t="str">
        <f>VLOOKUP(B34,'[1]LISTADO ATM'!$A$2:$C$822,3,0)</f>
        <v>DISTRITO NACIONAL</v>
      </c>
      <c r="B34" s="37">
        <v>516</v>
      </c>
      <c r="C34" s="24" t="str">
        <f>VLOOKUP(B34,'[1]LISTADO ATM'!$A$2:$B$822,2,0)</f>
        <v xml:space="preserve">ATM Oficina Gascue </v>
      </c>
      <c r="D34" s="15" t="s">
        <v>24</v>
      </c>
      <c r="E34" s="26">
        <v>3335931869</v>
      </c>
    </row>
    <row r="35" spans="1:5" ht="18.75" customHeight="1" x14ac:dyDescent="0.25">
      <c r="A35" s="21" t="str">
        <f>VLOOKUP(B35,'[1]LISTADO ATM'!$A$2:$C$822,3,0)</f>
        <v>ESTE</v>
      </c>
      <c r="B35" s="37">
        <v>268</v>
      </c>
      <c r="C35" s="24" t="str">
        <f>VLOOKUP(B35,'[1]LISTADO ATM'!$A$2:$B$822,2,0)</f>
        <v xml:space="preserve">ATM Autobanco La Altagracia (Higuey) </v>
      </c>
      <c r="D35" s="15" t="s">
        <v>24</v>
      </c>
      <c r="E35" s="26">
        <v>3335931801</v>
      </c>
    </row>
    <row r="36" spans="1:5" ht="18.75" customHeight="1" x14ac:dyDescent="0.25">
      <c r="A36" s="21" t="str">
        <f>VLOOKUP(B36,'[1]LISTADO ATM'!$A$2:$C$822,3,0)</f>
        <v>DISTRITO NACIONAL</v>
      </c>
      <c r="B36" s="37">
        <v>354</v>
      </c>
      <c r="C36" s="24" t="str">
        <f>VLOOKUP(B36,'[1]LISTADO ATM'!$A$2:$B$822,2,0)</f>
        <v xml:space="preserve">ATM Oficina Núñez de Cáceres II </v>
      </c>
      <c r="D36" s="15" t="s">
        <v>24</v>
      </c>
      <c r="E36" s="26">
        <v>3335931795</v>
      </c>
    </row>
    <row r="37" spans="1:5" ht="18.75" customHeight="1" x14ac:dyDescent="0.25">
      <c r="A37" s="21" t="str">
        <f>VLOOKUP(B37,'[1]LISTADO ATM'!$A$2:$C$822,3,0)</f>
        <v>DISTRITO NACIONAL</v>
      </c>
      <c r="B37" s="37">
        <v>627</v>
      </c>
      <c r="C37" s="24" t="str">
        <f>VLOOKUP(B37,'[1]LISTADO ATM'!$A$2:$B$822,2,0)</f>
        <v xml:space="preserve">ATM CAASD </v>
      </c>
      <c r="D37" s="15" t="s">
        <v>24</v>
      </c>
      <c r="E37" s="26" t="s">
        <v>36</v>
      </c>
    </row>
    <row r="38" spans="1:5" ht="18.75" customHeight="1" x14ac:dyDescent="0.25">
      <c r="A38" s="21" t="str">
        <f>VLOOKUP(B38,'[1]LISTADO ATM'!$A$2:$C$822,3,0)</f>
        <v>DISTRITO NACIONAL</v>
      </c>
      <c r="B38" s="37">
        <v>347</v>
      </c>
      <c r="C38" s="24" t="str">
        <f>VLOOKUP(B38,'[1]LISTADO ATM'!$A$2:$B$822,2,0)</f>
        <v>ATM Patio de Colombia</v>
      </c>
      <c r="D38" s="15" t="s">
        <v>24</v>
      </c>
      <c r="E38" s="26">
        <v>3335931758</v>
      </c>
    </row>
    <row r="39" spans="1:5" ht="18.75" customHeight="1" x14ac:dyDescent="0.25">
      <c r="A39" s="21" t="str">
        <f>VLOOKUP(B39,'[1]LISTADO ATM'!$A$2:$C$822,3,0)</f>
        <v>SUR</v>
      </c>
      <c r="B39" s="37">
        <v>249</v>
      </c>
      <c r="C39" s="24" t="str">
        <f>VLOOKUP(B39,'[1]LISTADO ATM'!$A$2:$B$822,2,0)</f>
        <v xml:space="preserve">ATM Banco Agrícola Neiba </v>
      </c>
      <c r="D39" s="15" t="s">
        <v>24</v>
      </c>
      <c r="E39" s="26" t="s">
        <v>33</v>
      </c>
    </row>
    <row r="40" spans="1:5" ht="18.75" customHeight="1" x14ac:dyDescent="0.25">
      <c r="A40" s="21" t="str">
        <f>VLOOKUP(B40,'[1]LISTADO ATM'!$A$2:$C$822,3,0)</f>
        <v>SUR</v>
      </c>
      <c r="B40" s="37">
        <v>765</v>
      </c>
      <c r="C40" s="24" t="str">
        <f>VLOOKUP(B40,'[1]LISTADO ATM'!$A$2:$B$822,2,0)</f>
        <v xml:space="preserve">ATM Oficina Azua I </v>
      </c>
      <c r="D40" s="15" t="s">
        <v>24</v>
      </c>
      <c r="E40" s="26">
        <v>3335931918</v>
      </c>
    </row>
    <row r="41" spans="1:5" ht="18.75" customHeight="1" x14ac:dyDescent="0.25">
      <c r="A41" s="21" t="str">
        <f>VLOOKUP(B41,'[1]LISTADO ATM'!$A$2:$C$822,3,0)</f>
        <v>DISTRITO NACIONAL</v>
      </c>
      <c r="B41" s="37">
        <v>13</v>
      </c>
      <c r="C41" s="24" t="str">
        <f>VLOOKUP(B41,'[1]LISTADO ATM'!$A$2:$B$822,2,0)</f>
        <v xml:space="preserve">ATM CDEEE </v>
      </c>
      <c r="D41" s="15" t="s">
        <v>24</v>
      </c>
      <c r="E41" s="26" t="s">
        <v>50</v>
      </c>
    </row>
    <row r="42" spans="1:5" ht="18.75" customHeight="1" x14ac:dyDescent="0.25">
      <c r="A42" s="21" t="str">
        <f>VLOOKUP(B42,'[1]LISTADO ATM'!$A$2:$C$822,3,0)</f>
        <v>SUR</v>
      </c>
      <c r="B42" s="37">
        <v>699</v>
      </c>
      <c r="C42" s="24" t="str">
        <f>VLOOKUP(B42,'[1]LISTADO ATM'!$A$2:$B$822,2,0)</f>
        <v>ATM S/M Bravo Bani</v>
      </c>
      <c r="D42" s="15" t="s">
        <v>24</v>
      </c>
      <c r="E42" s="26" t="s">
        <v>34</v>
      </c>
    </row>
    <row r="43" spans="1:5" ht="18.75" customHeight="1" x14ac:dyDescent="0.25">
      <c r="A43" s="21" t="str">
        <f>VLOOKUP(B43,'[1]LISTADO ATM'!$A$2:$C$822,3,0)</f>
        <v>DISTRITO NACIONAL</v>
      </c>
      <c r="B43" s="37">
        <v>194</v>
      </c>
      <c r="C43" s="24" t="str">
        <f>VLOOKUP(B43,'[1]LISTADO ATM'!$A$2:$B$822,2,0)</f>
        <v xml:space="preserve">ATM UNP Pantoja </v>
      </c>
      <c r="D43" s="15" t="s">
        <v>24</v>
      </c>
      <c r="E43" s="26" t="s">
        <v>32</v>
      </c>
    </row>
    <row r="44" spans="1:5" ht="18.75" customHeight="1" x14ac:dyDescent="0.25">
      <c r="A44" s="21" t="str">
        <f>VLOOKUP(B44,'[1]LISTADO ATM'!$A$2:$C$822,3,0)</f>
        <v>DISTRITO NACIONAL</v>
      </c>
      <c r="B44" s="37">
        <v>558</v>
      </c>
      <c r="C44" s="24" t="str">
        <f>VLOOKUP(B44,'[1]LISTADO ATM'!$A$2:$B$822,2,0)</f>
        <v xml:space="preserve">ATM Base Naval 27 de Febrero (Sans Soucí) </v>
      </c>
      <c r="D44" s="15" t="s">
        <v>24</v>
      </c>
      <c r="E44" s="26" t="s">
        <v>31</v>
      </c>
    </row>
    <row r="45" spans="1:5" ht="18.75" customHeight="1" x14ac:dyDescent="0.25">
      <c r="A45" s="21" t="str">
        <f>VLOOKUP(B45,'[1]LISTADO ATM'!$A$2:$C$822,3,0)</f>
        <v>DISTRITO NACIONAL</v>
      </c>
      <c r="B45" s="37">
        <v>267</v>
      </c>
      <c r="C45" s="24" t="str">
        <f>VLOOKUP(B45,'[1]LISTADO ATM'!$A$2:$B$822,2,0)</f>
        <v xml:space="preserve">ATM Centro de Caja México </v>
      </c>
      <c r="D45" s="15" t="s">
        <v>24</v>
      </c>
      <c r="E45" s="26">
        <v>3335931807</v>
      </c>
    </row>
    <row r="46" spans="1:5" ht="18.75" customHeight="1" x14ac:dyDescent="0.25">
      <c r="A46" s="21" t="str">
        <f>VLOOKUP(B46,'[1]LISTADO ATM'!$A$2:$C$822,3,0)</f>
        <v>NORTE</v>
      </c>
      <c r="B46" s="37">
        <v>687</v>
      </c>
      <c r="C46" s="24" t="str">
        <f>VLOOKUP(B46,'[1]LISTADO ATM'!$A$2:$B$822,2,0)</f>
        <v>ATM Oficina Monterrico II</v>
      </c>
      <c r="D46" s="15" t="s">
        <v>24</v>
      </c>
      <c r="E46" s="26">
        <v>3335931864</v>
      </c>
    </row>
    <row r="47" spans="1:5" ht="18.75" customHeight="1" x14ac:dyDescent="0.25">
      <c r="A47" s="21" t="str">
        <f>VLOOKUP(B47,'[1]LISTADO ATM'!$A$2:$C$822,3,0)</f>
        <v>SUR</v>
      </c>
      <c r="B47" s="37">
        <v>766</v>
      </c>
      <c r="C47" s="24" t="str">
        <f>VLOOKUP(B47,'[1]LISTADO ATM'!$A$2:$B$822,2,0)</f>
        <v xml:space="preserve">ATM Oficina Azua II </v>
      </c>
      <c r="D47" s="15" t="s">
        <v>24</v>
      </c>
      <c r="E47" s="26" t="s">
        <v>49</v>
      </c>
    </row>
    <row r="48" spans="1:5" ht="18.75" customHeight="1" x14ac:dyDescent="0.25">
      <c r="A48" s="21" t="str">
        <f>VLOOKUP(B48,'[1]LISTADO ATM'!$A$2:$C$822,3,0)</f>
        <v>NORTE</v>
      </c>
      <c r="B48" s="37">
        <v>603</v>
      </c>
      <c r="C48" s="24" t="str">
        <f>VLOOKUP(B48,'[1]LISTADO ATM'!$A$2:$B$822,2,0)</f>
        <v xml:space="preserve">ATM Zona Franca (Santiago) II </v>
      </c>
      <c r="D48" s="15" t="s">
        <v>24</v>
      </c>
      <c r="E48" s="26" t="s">
        <v>52</v>
      </c>
    </row>
    <row r="49" spans="1:5" ht="18.75" customHeight="1" x14ac:dyDescent="0.25">
      <c r="A49" s="21" t="str">
        <f>VLOOKUP(B49,'[1]LISTADO ATM'!$A$2:$C$822,3,0)</f>
        <v>ESTE</v>
      </c>
      <c r="B49" s="37">
        <v>480</v>
      </c>
      <c r="C49" s="24" t="str">
        <f>VLOOKUP(B49,'[1]LISTADO ATM'!$A$2:$B$822,2,0)</f>
        <v>ATM UNP Farmaconal Higuey</v>
      </c>
      <c r="D49" s="15" t="s">
        <v>24</v>
      </c>
      <c r="E49" s="26">
        <v>3335931861</v>
      </c>
    </row>
    <row r="50" spans="1:5" ht="18.75" customHeight="1" x14ac:dyDescent="0.25">
      <c r="A50" s="21" t="str">
        <f>VLOOKUP(B50,'[1]LISTADO ATM'!$A$2:$C$822,3,0)</f>
        <v>DISTRITO NACIONAL</v>
      </c>
      <c r="B50" s="37">
        <v>486</v>
      </c>
      <c r="C50" s="24" t="str">
        <f>VLOOKUP(B50,'[1]LISTADO ATM'!$A$2:$B$822,2,0)</f>
        <v xml:space="preserve">ATM Olé La Caleta </v>
      </c>
      <c r="D50" s="15" t="s">
        <v>24</v>
      </c>
      <c r="E50" s="26" t="s">
        <v>44</v>
      </c>
    </row>
    <row r="51" spans="1:5" ht="18.75" customHeight="1" x14ac:dyDescent="0.25">
      <c r="A51" s="21" t="str">
        <f>VLOOKUP(B51,'[1]LISTADO ATM'!$A$2:$C$822,3,0)</f>
        <v>ESTE</v>
      </c>
      <c r="B51" s="37">
        <v>104</v>
      </c>
      <c r="C51" s="24" t="str">
        <f>VLOOKUP(B51,'[1]LISTADO ATM'!$A$2:$B$822,2,0)</f>
        <v xml:space="preserve">ATM Jumbo Higuey </v>
      </c>
      <c r="D51" s="15" t="s">
        <v>24</v>
      </c>
      <c r="E51" s="26">
        <v>3335932559</v>
      </c>
    </row>
    <row r="52" spans="1:5" ht="18.75" customHeight="1" x14ac:dyDescent="0.25">
      <c r="A52" s="21" t="str">
        <f>VLOOKUP(B52,'[1]LISTADO ATM'!$A$2:$C$822,3,0)</f>
        <v>DISTRITO NACIONAL</v>
      </c>
      <c r="B52" s="37">
        <v>884</v>
      </c>
      <c r="C52" s="24" t="str">
        <f>VLOOKUP(B52,'[1]LISTADO ATM'!$A$2:$B$822,2,0)</f>
        <v xml:space="preserve">ATM UNP Olé Sabana Perdida </v>
      </c>
      <c r="D52" s="15" t="s">
        <v>24</v>
      </c>
      <c r="E52" s="26">
        <v>3335931839</v>
      </c>
    </row>
    <row r="53" spans="1:5" ht="18.75" customHeight="1" x14ac:dyDescent="0.25">
      <c r="A53" s="21" t="str">
        <f>VLOOKUP(B53,'[1]LISTADO ATM'!$A$2:$C$822,3,0)</f>
        <v>DISTRITO NACIONAL</v>
      </c>
      <c r="B53" s="37">
        <v>363</v>
      </c>
      <c r="C53" s="24" t="str">
        <f>VLOOKUP(B53,'[1]LISTADO ATM'!$A$2:$B$822,2,0)</f>
        <v>ATM S/M Bravo Villa Mella</v>
      </c>
      <c r="D53" s="15" t="s">
        <v>24</v>
      </c>
      <c r="E53" s="26" t="s">
        <v>35</v>
      </c>
    </row>
    <row r="54" spans="1:5" ht="18.75" customHeight="1" x14ac:dyDescent="0.25">
      <c r="A54" s="21" t="str">
        <f>VLOOKUP(B54,'[1]LISTADO ATM'!$A$2:$C$822,3,0)</f>
        <v>NORTE</v>
      </c>
      <c r="B54" s="37">
        <v>987</v>
      </c>
      <c r="C54" s="24" t="str">
        <f>VLOOKUP(B54,'[1]LISTADO ATM'!$A$2:$B$822,2,0)</f>
        <v xml:space="preserve">ATM S/M Jumbo (Moca) </v>
      </c>
      <c r="D54" s="15" t="s">
        <v>24</v>
      </c>
      <c r="E54" s="26">
        <v>3335931920</v>
      </c>
    </row>
    <row r="55" spans="1:5" ht="18.75" customHeight="1" x14ac:dyDescent="0.25">
      <c r="A55" s="21" t="str">
        <f>VLOOKUP(B55,'[1]LISTADO ATM'!$A$2:$C$822,3,0)</f>
        <v>NORTE</v>
      </c>
      <c r="B55" s="37">
        <v>736</v>
      </c>
      <c r="C55" s="24" t="str">
        <f>VLOOKUP(B55,'[1]LISTADO ATM'!$A$2:$B$822,2,0)</f>
        <v xml:space="preserve">ATM Oficina Puerto Plata I </v>
      </c>
      <c r="D55" s="15" t="s">
        <v>24</v>
      </c>
      <c r="E55" s="26">
        <v>3335931906</v>
      </c>
    </row>
    <row r="56" spans="1:5" ht="18.75" customHeight="1" x14ac:dyDescent="0.25">
      <c r="A56" s="21" t="s">
        <v>56</v>
      </c>
      <c r="B56" s="37">
        <v>738</v>
      </c>
      <c r="C56" s="24" t="s">
        <v>57</v>
      </c>
      <c r="D56" s="15" t="s">
        <v>24</v>
      </c>
      <c r="E56" s="26" t="s">
        <v>30</v>
      </c>
    </row>
    <row r="57" spans="1:5" ht="18.75" customHeight="1" x14ac:dyDescent="0.25">
      <c r="A57" s="21" t="s">
        <v>56</v>
      </c>
      <c r="B57" s="37">
        <v>527</v>
      </c>
      <c r="C57" s="24" t="s">
        <v>58</v>
      </c>
      <c r="D57" s="15" t="s">
        <v>24</v>
      </c>
      <c r="E57" s="26" t="s">
        <v>42</v>
      </c>
    </row>
    <row r="58" spans="1:5" ht="18" x14ac:dyDescent="0.25">
      <c r="A58" s="32" t="s">
        <v>56</v>
      </c>
      <c r="B58" s="37">
        <v>791</v>
      </c>
      <c r="C58" s="24" t="s">
        <v>59</v>
      </c>
      <c r="D58" s="15" t="s">
        <v>24</v>
      </c>
      <c r="E58" s="26" t="s">
        <v>48</v>
      </c>
    </row>
    <row r="59" spans="1:5" ht="18.75" customHeight="1" x14ac:dyDescent="0.25">
      <c r="A59" s="21" t="s">
        <v>56</v>
      </c>
      <c r="B59" s="37">
        <v>407</v>
      </c>
      <c r="C59" s="24" t="s">
        <v>64</v>
      </c>
      <c r="D59" s="15" t="s">
        <v>24</v>
      </c>
      <c r="E59" s="26">
        <v>3335931916</v>
      </c>
    </row>
    <row r="60" spans="1:5" ht="18.75" customHeight="1" x14ac:dyDescent="0.25">
      <c r="A60" s="21" t="s">
        <v>65</v>
      </c>
      <c r="B60" s="37">
        <v>632</v>
      </c>
      <c r="C60" s="24" t="s">
        <v>66</v>
      </c>
      <c r="D60" s="15" t="s">
        <v>24</v>
      </c>
      <c r="E60" s="26" t="s">
        <v>54</v>
      </c>
    </row>
    <row r="61" spans="1:5" ht="18.75" customHeight="1" x14ac:dyDescent="0.25">
      <c r="A61" s="21" t="s">
        <v>67</v>
      </c>
      <c r="B61" s="37">
        <v>776</v>
      </c>
      <c r="C61" s="24" t="s">
        <v>68</v>
      </c>
      <c r="D61" s="15" t="s">
        <v>24</v>
      </c>
      <c r="E61" s="26">
        <v>3335932983</v>
      </c>
    </row>
    <row r="62" spans="1:5" ht="18.75" customHeight="1" x14ac:dyDescent="0.25">
      <c r="A62" s="21" t="s">
        <v>67</v>
      </c>
      <c r="B62" s="37">
        <v>219</v>
      </c>
      <c r="C62" s="24" t="s">
        <v>69</v>
      </c>
      <c r="D62" s="15" t="s">
        <v>24</v>
      </c>
      <c r="E62" s="26">
        <v>3335932991</v>
      </c>
    </row>
    <row r="63" spans="1:5" ht="18" x14ac:dyDescent="0.25">
      <c r="A63" s="32" t="str">
        <f>VLOOKUP(B63,'[1]LISTADO ATM'!$A$2:$C$822,3,0)</f>
        <v>NORTE</v>
      </c>
      <c r="B63" s="37">
        <v>878</v>
      </c>
      <c r="C63" s="24" t="str">
        <f>VLOOKUP(B63,'[1]LISTADO ATM'!$A$2:$B$822,2,0)</f>
        <v>ATM UNP Cabral Y Baez</v>
      </c>
      <c r="D63" s="15" t="s">
        <v>24</v>
      </c>
      <c r="E63" s="26">
        <v>3335931842</v>
      </c>
    </row>
    <row r="64" spans="1:5" ht="18.75" customHeight="1" x14ac:dyDescent="0.25">
      <c r="A64" s="21" t="s">
        <v>56</v>
      </c>
      <c r="B64" s="37"/>
      <c r="C64" s="24" t="s">
        <v>57</v>
      </c>
      <c r="D64" s="15" t="s">
        <v>24</v>
      </c>
      <c r="E64" s="26"/>
    </row>
    <row r="65" spans="1:5" ht="18.75" customHeight="1" x14ac:dyDescent="0.25">
      <c r="A65" s="21" t="s">
        <v>56</v>
      </c>
      <c r="B65" s="37"/>
      <c r="C65" s="24" t="s">
        <v>58</v>
      </c>
      <c r="D65" s="15" t="s">
        <v>24</v>
      </c>
      <c r="E65" s="26"/>
    </row>
    <row r="66" spans="1:5" ht="18" x14ac:dyDescent="0.25">
      <c r="A66" s="32" t="s">
        <v>56</v>
      </c>
      <c r="B66" s="37"/>
      <c r="C66" s="24" t="s">
        <v>59</v>
      </c>
      <c r="D66" s="15" t="s">
        <v>24</v>
      </c>
      <c r="E66" s="26"/>
    </row>
    <row r="67" spans="1:5" ht="18" x14ac:dyDescent="0.25">
      <c r="A67" s="3" t="s">
        <v>11</v>
      </c>
      <c r="B67" s="38">
        <f>COUNT(B9:B66)</f>
        <v>55</v>
      </c>
      <c r="C67" s="53"/>
      <c r="D67" s="54"/>
      <c r="E67" s="55"/>
    </row>
    <row r="68" spans="1:5" x14ac:dyDescent="0.25">
      <c r="B68" s="5"/>
      <c r="E68" s="5"/>
    </row>
    <row r="69" spans="1:5" ht="18" customHeight="1" x14ac:dyDescent="0.25">
      <c r="A69" s="50" t="s">
        <v>16</v>
      </c>
      <c r="B69" s="51"/>
      <c r="C69" s="51"/>
      <c r="D69" s="51"/>
      <c r="E69" s="52"/>
    </row>
    <row r="70" spans="1:5" ht="18" x14ac:dyDescent="0.25">
      <c r="A70" s="2" t="s">
        <v>5</v>
      </c>
      <c r="B70" s="6" t="s">
        <v>6</v>
      </c>
      <c r="C70" s="2" t="s">
        <v>7</v>
      </c>
      <c r="D70" s="2" t="s">
        <v>8</v>
      </c>
      <c r="E70" s="2" t="s">
        <v>9</v>
      </c>
    </row>
    <row r="71" spans="1:5" ht="18.75" customHeight="1" x14ac:dyDescent="0.25">
      <c r="A71" s="21" t="str">
        <f>VLOOKUP(B71,'[1]LISTADO ATM'!$A$2:$C$822,3,0)</f>
        <v>ESTE</v>
      </c>
      <c r="B71" s="37">
        <v>386</v>
      </c>
      <c r="C71" s="24" t="str">
        <f>VLOOKUP(B71,'[1]LISTADO ATM'!$A$2:$B$822,2,0)</f>
        <v xml:space="preserve">ATM Plaza Verón II </v>
      </c>
      <c r="D71" s="15" t="s">
        <v>19</v>
      </c>
      <c r="E71" s="21">
        <v>3335931912</v>
      </c>
    </row>
    <row r="72" spans="1:5" ht="18.75" customHeight="1" x14ac:dyDescent="0.25">
      <c r="A72" s="21" t="str">
        <f>VLOOKUP(B72,'[1]LISTADO ATM'!$A$2:$C$822,3,0)</f>
        <v>DISTRITO NACIONAL</v>
      </c>
      <c r="B72" s="37">
        <v>755</v>
      </c>
      <c r="C72" s="24" t="str">
        <f>VLOOKUP(B72,'[1]LISTADO ATM'!$A$2:$B$822,2,0)</f>
        <v xml:space="preserve">ATM Oficina Galería del Este (Plaza) </v>
      </c>
      <c r="D72" s="15" t="s">
        <v>19</v>
      </c>
      <c r="E72" s="21">
        <v>3335931910</v>
      </c>
    </row>
    <row r="73" spans="1:5" ht="18.75" customHeight="1" x14ac:dyDescent="0.25">
      <c r="A73" s="21" t="e">
        <f>VLOOKUP(B73,'[1]LISTADO ATM'!$A$2:$C$822,3,0)</f>
        <v>#N/A</v>
      </c>
      <c r="B73" s="37"/>
      <c r="C73" s="24" t="e">
        <f>VLOOKUP(B73,'[1]LISTADO ATM'!$A$2:$B$822,2,0)</f>
        <v>#N/A</v>
      </c>
      <c r="D73" s="15" t="s">
        <v>19</v>
      </c>
      <c r="E73" s="21"/>
    </row>
    <row r="74" spans="1:5" ht="18" x14ac:dyDescent="0.25">
      <c r="A74" s="18" t="str">
        <f>VLOOKUP(B74,'[1]LISTADO ATM'!$A$2:$C$822,3,0)</f>
        <v>DISTRITO NACIONAL</v>
      </c>
      <c r="B74" s="37">
        <v>231</v>
      </c>
      <c r="C74" s="24" t="str">
        <f>VLOOKUP(B74,'[1]LISTADO ATM'!$A$2:$B$822,2,0)</f>
        <v xml:space="preserve">ATM Oficina Zona Oriental </v>
      </c>
      <c r="D74" s="15" t="s">
        <v>19</v>
      </c>
      <c r="E74" s="21" t="s">
        <v>26</v>
      </c>
    </row>
    <row r="75" spans="1:5" ht="18" x14ac:dyDescent="0.25">
      <c r="A75" s="18" t="str">
        <f>VLOOKUP(B75,'[1]LISTADO ATM'!$A$2:$C$822,3,0)</f>
        <v>DISTRITO NACIONAL</v>
      </c>
      <c r="B75" s="37">
        <v>70</v>
      </c>
      <c r="C75" s="24" t="str">
        <f>VLOOKUP(B75,'[1]LISTADO ATM'!$A$2:$B$822,2,0)</f>
        <v xml:space="preserve">ATM Autoservicio Plaza Lama Zona Oriental </v>
      </c>
      <c r="D75" s="15" t="s">
        <v>19</v>
      </c>
      <c r="E75" s="21" t="s">
        <v>27</v>
      </c>
    </row>
    <row r="76" spans="1:5" ht="18" x14ac:dyDescent="0.25">
      <c r="A76" s="18" t="str">
        <f>VLOOKUP(B76,'[1]LISTADO ATM'!$A$2:$C$822,3,0)</f>
        <v>NORTE</v>
      </c>
      <c r="B76" s="37">
        <v>304</v>
      </c>
      <c r="C76" s="24" t="str">
        <f>VLOOKUP(B76,'[1]LISTADO ATM'!$A$2:$B$822,2,0)</f>
        <v xml:space="preserve">ATM Multicentro La Sirena Estrella Sadhala </v>
      </c>
      <c r="D76" s="15" t="s">
        <v>19</v>
      </c>
      <c r="E76" s="21">
        <v>3335931911</v>
      </c>
    </row>
    <row r="77" spans="1:5" ht="18" x14ac:dyDescent="0.25">
      <c r="A77" s="18" t="str">
        <f>VLOOKUP(B77,'[1]LISTADO ATM'!$A$2:$C$822,3,0)</f>
        <v>DISTRITO NACIONAL</v>
      </c>
      <c r="B77" s="37">
        <v>946</v>
      </c>
      <c r="C77" s="24" t="str">
        <f>VLOOKUP(B77,'[1]LISTADO ATM'!$A$2:$B$822,2,0)</f>
        <v xml:space="preserve">ATM Oficina Núñez de Cáceres I </v>
      </c>
      <c r="D77" s="15" t="s">
        <v>19</v>
      </c>
      <c r="E77" s="21">
        <v>3335931913</v>
      </c>
    </row>
    <row r="78" spans="1:5" ht="18" x14ac:dyDescent="0.25">
      <c r="A78" s="18" t="str">
        <f>VLOOKUP(B78,'[1]LISTADO ATM'!$A$2:$C$822,3,0)</f>
        <v>SUR</v>
      </c>
      <c r="B78" s="37">
        <v>880</v>
      </c>
      <c r="C78" s="24" t="str">
        <f>VLOOKUP(B78,'[1]LISTADO ATM'!$A$2:$B$822,2,0)</f>
        <v xml:space="preserve">ATM Autoservicio Barahona II </v>
      </c>
      <c r="D78" s="15" t="s">
        <v>19</v>
      </c>
      <c r="E78" s="21">
        <v>3335933083</v>
      </c>
    </row>
    <row r="79" spans="1:5" ht="18.75" customHeight="1" x14ac:dyDescent="0.25">
      <c r="A79" s="21" t="e">
        <f>VLOOKUP(B79,'[1]LISTADO ATM'!$A$2:$C$822,3,0)</f>
        <v>#N/A</v>
      </c>
      <c r="B79" s="37"/>
      <c r="C79" s="24" t="e">
        <f>VLOOKUP(B79,'[1]LISTADO ATM'!$A$2:$B$822,2,0)</f>
        <v>#N/A</v>
      </c>
      <c r="D79" s="15" t="s">
        <v>19</v>
      </c>
      <c r="E79" s="21"/>
    </row>
    <row r="80" spans="1:5" ht="18.75" customHeight="1" x14ac:dyDescent="0.25">
      <c r="A80" s="21" t="e">
        <f>VLOOKUP(B80,'[1]LISTADO ATM'!$A$2:$C$822,3,0)</f>
        <v>#N/A</v>
      </c>
      <c r="B80" s="37"/>
      <c r="C80" s="24" t="e">
        <f>VLOOKUP(B80,'[1]LISTADO ATM'!$A$2:$B$822,2,0)</f>
        <v>#N/A</v>
      </c>
      <c r="D80" s="15" t="s">
        <v>19</v>
      </c>
      <c r="E80" s="21"/>
    </row>
    <row r="81" spans="1:5" ht="18.75" thickBot="1" x14ac:dyDescent="0.3">
      <c r="A81" s="3" t="s">
        <v>11</v>
      </c>
      <c r="B81" s="39">
        <f>COUNT(B71:B80)</f>
        <v>7</v>
      </c>
      <c r="C81" s="53"/>
      <c r="D81" s="54"/>
      <c r="E81" s="55"/>
    </row>
    <row r="82" spans="1:5" ht="15.75" thickBot="1" x14ac:dyDescent="0.3">
      <c r="B82" s="5"/>
      <c r="E82" s="5"/>
    </row>
    <row r="83" spans="1:5" ht="18.75" customHeight="1" thickBot="1" x14ac:dyDescent="0.3">
      <c r="A83" s="56" t="s">
        <v>14</v>
      </c>
      <c r="B83" s="57"/>
      <c r="C83" s="57"/>
      <c r="D83" s="57"/>
      <c r="E83" s="58"/>
    </row>
    <row r="84" spans="1:5" ht="18" x14ac:dyDescent="0.25">
      <c r="A84" s="2" t="s">
        <v>5</v>
      </c>
      <c r="B84" s="6" t="s">
        <v>6</v>
      </c>
      <c r="C84" s="2" t="s">
        <v>7</v>
      </c>
      <c r="D84" s="2" t="s">
        <v>8</v>
      </c>
      <c r="E84" s="2" t="s">
        <v>9</v>
      </c>
    </row>
    <row r="85" spans="1:5" ht="18.75" customHeight="1" x14ac:dyDescent="0.25">
      <c r="A85" s="21" t="str">
        <f>VLOOKUP(B85,'[1]LISTADO ATM'!$A$2:$C$822,3,0)</f>
        <v>DISTRITO NACIONAL</v>
      </c>
      <c r="B85" s="37">
        <v>514</v>
      </c>
      <c r="C85" s="24" t="str">
        <f>VLOOKUP(B85,'[1]LISTADO ATM'!$A$2:$B$822,2,0)</f>
        <v>ATM Autoservicio Charles de Gaulle</v>
      </c>
      <c r="D85" s="14" t="s">
        <v>10</v>
      </c>
      <c r="E85" s="26" t="s">
        <v>55</v>
      </c>
    </row>
    <row r="86" spans="1:5" ht="18.75" customHeight="1" x14ac:dyDescent="0.25">
      <c r="A86" s="21" t="str">
        <f>VLOOKUP(B86,'[1]LISTADO ATM'!$A$2:$C$822,3,0)</f>
        <v>DISTRITO NACIONAL</v>
      </c>
      <c r="B86" s="37">
        <v>54</v>
      </c>
      <c r="C86" s="24" t="str">
        <f>VLOOKUP(B86,'[1]LISTADO ATM'!$A$2:$B$822,2,0)</f>
        <v xml:space="preserve">ATM Autoservicio Galería 360 </v>
      </c>
      <c r="D86" s="14" t="s">
        <v>10</v>
      </c>
      <c r="E86" s="26">
        <v>3335933132</v>
      </c>
    </row>
    <row r="87" spans="1:5" ht="18.75" customHeight="1" x14ac:dyDescent="0.25">
      <c r="A87" s="21" t="str">
        <f>VLOOKUP(B87,'[1]LISTADO ATM'!$A$2:$C$822,3,0)</f>
        <v>DISTRITO NACIONAL</v>
      </c>
      <c r="B87" s="37">
        <v>620</v>
      </c>
      <c r="C87" s="24" t="str">
        <f>VLOOKUP(B87,'[1]LISTADO ATM'!$A$2:$B$822,2,0)</f>
        <v xml:space="preserve">ATM Ministerio de Medio Ambiente </v>
      </c>
      <c r="D87" s="14" t="s">
        <v>10</v>
      </c>
      <c r="E87" s="26" t="s">
        <v>63</v>
      </c>
    </row>
    <row r="88" spans="1:5" ht="18.75" customHeight="1" x14ac:dyDescent="0.25">
      <c r="A88" s="21" t="str">
        <f>VLOOKUP(B88,'[1]LISTADO ATM'!$A$2:$C$822,3,0)</f>
        <v>DISTRITO NACIONAL</v>
      </c>
      <c r="B88" s="37">
        <v>415</v>
      </c>
      <c r="C88" s="24" t="str">
        <f>VLOOKUP(B88,'[1]LISTADO ATM'!$A$2:$B$822,2,0)</f>
        <v xml:space="preserve">ATM Autobanco San Martín I </v>
      </c>
      <c r="D88" s="14" t="s">
        <v>10</v>
      </c>
      <c r="E88" s="26">
        <v>3335933135</v>
      </c>
    </row>
    <row r="89" spans="1:5" ht="18.75" customHeight="1" x14ac:dyDescent="0.25">
      <c r="A89" s="21" t="e">
        <f>VLOOKUP(B89,'[1]LISTADO ATM'!$A$2:$C$822,3,0)</f>
        <v>#N/A</v>
      </c>
      <c r="B89" s="37"/>
      <c r="C89" s="24" t="e">
        <f>VLOOKUP(B89,'[1]LISTADO ATM'!$A$2:$B$822,2,0)</f>
        <v>#N/A</v>
      </c>
      <c r="D89" s="14" t="s">
        <v>10</v>
      </c>
      <c r="E89" s="26"/>
    </row>
    <row r="90" spans="1:5" ht="18.75" thickBot="1" x14ac:dyDescent="0.3">
      <c r="A90" s="25"/>
      <c r="B90" s="39">
        <f>COUNT(B85:B89)</f>
        <v>4</v>
      </c>
      <c r="C90" s="13"/>
      <c r="D90" s="13"/>
      <c r="E90" s="13"/>
    </row>
    <row r="91" spans="1:5" ht="15.75" thickBot="1" x14ac:dyDescent="0.3">
      <c r="B91" s="5"/>
      <c r="E91" s="5"/>
    </row>
    <row r="92" spans="1:5" ht="18.75" customHeight="1" thickBot="1" x14ac:dyDescent="0.3">
      <c r="A92" s="56" t="s">
        <v>20</v>
      </c>
      <c r="B92" s="57"/>
      <c r="C92" s="57"/>
      <c r="D92" s="57"/>
      <c r="E92" s="58"/>
    </row>
    <row r="93" spans="1:5" ht="18" x14ac:dyDescent="0.25">
      <c r="A93" s="2" t="s">
        <v>5</v>
      </c>
      <c r="B93" s="6" t="s">
        <v>6</v>
      </c>
      <c r="C93" s="2" t="s">
        <v>7</v>
      </c>
      <c r="D93" s="2" t="s">
        <v>8</v>
      </c>
      <c r="E93" s="2" t="s">
        <v>9</v>
      </c>
    </row>
    <row r="94" spans="1:5" ht="18" x14ac:dyDescent="0.25">
      <c r="A94" s="32" t="str">
        <f>VLOOKUP(B94,'[1]LISTADO ATM'!$A$2:$C$822,3,0)</f>
        <v>DISTRITO NACIONAL</v>
      </c>
      <c r="B94" s="40">
        <v>577</v>
      </c>
      <c r="C94" s="24" t="str">
        <f>VLOOKUP(B94,'[1]LISTADO ATM'!$A$2:$B$822,2,0)</f>
        <v xml:space="preserve">ATM Olé Ave. Duarte </v>
      </c>
      <c r="D94" s="21" t="s">
        <v>18</v>
      </c>
      <c r="E94" s="26" t="s">
        <v>37</v>
      </c>
    </row>
    <row r="95" spans="1:5" ht="18" x14ac:dyDescent="0.25">
      <c r="A95" s="32" t="str">
        <f>VLOOKUP(B95,'[1]LISTADO ATM'!$A$2:$C$822,3,0)</f>
        <v>NORTE</v>
      </c>
      <c r="B95" s="40">
        <v>851</v>
      </c>
      <c r="C95" s="24" t="str">
        <f>VLOOKUP(B95,'[1]LISTADO ATM'!$A$2:$B$822,2,0)</f>
        <v xml:space="preserve">ATM Hospital Vinicio Calventi </v>
      </c>
      <c r="D95" s="21" t="s">
        <v>18</v>
      </c>
      <c r="E95" s="26" t="s">
        <v>29</v>
      </c>
    </row>
    <row r="96" spans="1:5" ht="18" x14ac:dyDescent="0.25">
      <c r="A96" s="32" t="str">
        <f>VLOOKUP(B96,'[1]LISTADO ATM'!$A$2:$C$822,3,0)</f>
        <v>NORTE</v>
      </c>
      <c r="B96" s="40">
        <v>748</v>
      </c>
      <c r="C96" s="24" t="str">
        <f>VLOOKUP(B96,'[1]LISTADO ATM'!$A$2:$B$822,2,0)</f>
        <v xml:space="preserve">ATM Centro de Caja (Santiago) </v>
      </c>
      <c r="D96" s="21" t="s">
        <v>18</v>
      </c>
      <c r="E96" s="26">
        <v>3335931775</v>
      </c>
    </row>
    <row r="97" spans="1:5" ht="18" x14ac:dyDescent="0.25">
      <c r="A97" s="32" t="str">
        <f>VLOOKUP(B97,'[1]LISTADO ATM'!$A$2:$C$822,3,0)</f>
        <v>DISTRITO NACIONAL</v>
      </c>
      <c r="B97" s="40">
        <v>564</v>
      </c>
      <c r="C97" s="24" t="str">
        <f>VLOOKUP(B97,'[1]LISTADO ATM'!$A$2:$B$822,2,0)</f>
        <v xml:space="preserve">ATM Ministerio de Agricultura </v>
      </c>
      <c r="D97" s="21" t="s">
        <v>18</v>
      </c>
      <c r="E97" s="26" t="s">
        <v>60</v>
      </c>
    </row>
    <row r="98" spans="1:5" ht="18" x14ac:dyDescent="0.25">
      <c r="A98" s="32" t="str">
        <f>VLOOKUP(B98,'[1]LISTADO ATM'!$A$2:$C$822,3,0)</f>
        <v>DISTRITO NACIONAL</v>
      </c>
      <c r="B98" s="40">
        <v>678</v>
      </c>
      <c r="C98" s="24" t="str">
        <f>VLOOKUP(B98,'[1]LISTADO ATM'!$A$2:$B$822,2,0)</f>
        <v>ATM Eco Petroleo San Isidro</v>
      </c>
      <c r="D98" s="21" t="s">
        <v>18</v>
      </c>
      <c r="E98" s="26">
        <v>3335933002</v>
      </c>
    </row>
    <row r="99" spans="1:5" ht="18" x14ac:dyDescent="0.25">
      <c r="A99" s="32" t="str">
        <f>VLOOKUP(B99,'[1]LISTADO ATM'!$A$2:$C$822,3,0)</f>
        <v>DISTRITO NACIONAL</v>
      </c>
      <c r="B99" s="40">
        <v>507</v>
      </c>
      <c r="C99" s="24" t="str">
        <f>VLOOKUP(B99,'[1]LISTADO ATM'!$A$2:$B$822,2,0)</f>
        <v>ATM Estación Sigma Boca Chica</v>
      </c>
      <c r="D99" s="21" t="s">
        <v>18</v>
      </c>
      <c r="E99" s="26">
        <v>3335933130</v>
      </c>
    </row>
    <row r="100" spans="1:5" ht="18" x14ac:dyDescent="0.25">
      <c r="A100" s="32" t="e">
        <f>VLOOKUP(B100,'[1]LISTADO ATM'!$A$2:$C$822,3,0)</f>
        <v>#N/A</v>
      </c>
      <c r="B100" s="40"/>
      <c r="C100" s="24" t="e">
        <f>VLOOKUP(B100,'[1]LISTADO ATM'!$A$2:$B$822,2,0)</f>
        <v>#N/A</v>
      </c>
      <c r="D100" s="21" t="s">
        <v>18</v>
      </c>
      <c r="E100" s="26"/>
    </row>
    <row r="101" spans="1:5" ht="18" x14ac:dyDescent="0.25">
      <c r="A101" s="32" t="e">
        <f>VLOOKUP(B101,'[1]LISTADO ATM'!$A$2:$C$822,3,0)</f>
        <v>#N/A</v>
      </c>
      <c r="B101" s="40"/>
      <c r="C101" s="24" t="e">
        <f>VLOOKUP(B101,'[1]LISTADO ATM'!$A$2:$B$822,2,0)</f>
        <v>#N/A</v>
      </c>
      <c r="D101" s="21" t="s">
        <v>18</v>
      </c>
      <c r="E101" s="26"/>
    </row>
    <row r="102" spans="1:5" ht="18" x14ac:dyDescent="0.25">
      <c r="A102" s="32" t="e">
        <f>VLOOKUP(B102,'[1]LISTADO ATM'!$A$2:$C$822,3,0)</f>
        <v>#N/A</v>
      </c>
      <c r="B102" s="40"/>
      <c r="C102" s="24" t="e">
        <f>VLOOKUP(B102,'[1]LISTADO ATM'!$A$2:$B$822,2,0)</f>
        <v>#N/A</v>
      </c>
      <c r="D102" s="21" t="s">
        <v>18</v>
      </c>
      <c r="E102" s="26"/>
    </row>
    <row r="103" spans="1:5" ht="18" x14ac:dyDescent="0.25">
      <c r="A103" s="32" t="e">
        <f>VLOOKUP(B103,'[1]LISTADO ATM'!$A$2:$C$822,3,0)</f>
        <v>#N/A</v>
      </c>
      <c r="B103" s="40"/>
      <c r="C103" s="24" t="e">
        <f>VLOOKUP(B103,'[1]LISTADO ATM'!$A$2:$B$822,2,0)</f>
        <v>#N/A</v>
      </c>
      <c r="D103" s="21" t="s">
        <v>18</v>
      </c>
      <c r="E103" s="26"/>
    </row>
    <row r="104" spans="1:5" ht="18" x14ac:dyDescent="0.25">
      <c r="A104" s="32" t="e">
        <f>VLOOKUP(B104,'[1]LISTADO ATM'!$A$2:$C$822,3,0)</f>
        <v>#N/A</v>
      </c>
      <c r="B104" s="40"/>
      <c r="C104" s="24" t="e">
        <f>VLOOKUP(B104,'[1]LISTADO ATM'!$A$2:$B$822,2,0)</f>
        <v>#N/A</v>
      </c>
      <c r="D104" s="21" t="s">
        <v>18</v>
      </c>
      <c r="E104" s="26"/>
    </row>
    <row r="105" spans="1:5" ht="18" x14ac:dyDescent="0.25">
      <c r="A105" s="25" t="s">
        <v>11</v>
      </c>
      <c r="B105" s="38">
        <f>COUNT(B94:B103)</f>
        <v>6</v>
      </c>
      <c r="C105" s="13"/>
      <c r="D105" s="13"/>
      <c r="E105" s="13"/>
    </row>
    <row r="106" spans="1:5" ht="15.75" thickBot="1" x14ac:dyDescent="0.3">
      <c r="B106" s="5"/>
      <c r="E106" s="5"/>
    </row>
    <row r="107" spans="1:5" ht="18" customHeight="1" x14ac:dyDescent="0.25">
      <c r="A107" s="63" t="s">
        <v>13</v>
      </c>
      <c r="B107" s="64"/>
      <c r="C107" s="64"/>
      <c r="D107" s="64"/>
      <c r="E107" s="65"/>
    </row>
    <row r="108" spans="1:5" ht="18" x14ac:dyDescent="0.25">
      <c r="A108" s="2" t="s">
        <v>5</v>
      </c>
      <c r="B108" s="6" t="s">
        <v>6</v>
      </c>
      <c r="C108" s="4" t="s">
        <v>7</v>
      </c>
      <c r="D108" s="17" t="s">
        <v>8</v>
      </c>
      <c r="E108" s="17" t="s">
        <v>9</v>
      </c>
    </row>
    <row r="109" spans="1:5" ht="18" x14ac:dyDescent="0.25">
      <c r="A109" s="18" t="str">
        <f>VLOOKUP(B109,'[1]LISTADO ATM'!$A$2:$C$822,3,0)</f>
        <v>NORTE</v>
      </c>
      <c r="B109" s="37">
        <v>679</v>
      </c>
      <c r="C109" s="24" t="str">
        <f>VLOOKUP(B109,'[1]LISTADO ATM'!$A$2:$B$822,2,0)</f>
        <v>ATM Base Aerea Puerto Plata</v>
      </c>
      <c r="D109" s="34" t="s">
        <v>61</v>
      </c>
      <c r="E109" s="21">
        <v>3335933139</v>
      </c>
    </row>
    <row r="110" spans="1:5" ht="18" x14ac:dyDescent="0.25">
      <c r="A110" s="18" t="str">
        <f>VLOOKUP(B110,'[1]LISTADO ATM'!$A$2:$C$822,3,0)</f>
        <v>DISTRITO NACIONAL</v>
      </c>
      <c r="B110" s="37">
        <v>980</v>
      </c>
      <c r="C110" s="24" t="str">
        <f>VLOOKUP(B110,'[1]LISTADO ATM'!$A$2:$B$822,2,0)</f>
        <v xml:space="preserve">ATM Oficina Bella Vista Mall II </v>
      </c>
      <c r="D110" s="66" t="s">
        <v>22</v>
      </c>
      <c r="E110" s="21">
        <v>3335933051</v>
      </c>
    </row>
    <row r="111" spans="1:5" ht="18" x14ac:dyDescent="0.25">
      <c r="A111" s="18" t="str">
        <f>VLOOKUP(B111,'[1]LISTADO ATM'!$A$2:$C$822,3,0)</f>
        <v>DISTRITO NACIONAL</v>
      </c>
      <c r="B111" s="37">
        <v>698</v>
      </c>
      <c r="C111" s="24" t="str">
        <f>VLOOKUP(B111,'[1]LISTADO ATM'!$A$2:$B$822,2,0)</f>
        <v>ATM Parador Bellamar</v>
      </c>
      <c r="D111" s="34" t="s">
        <v>61</v>
      </c>
      <c r="E111" s="21">
        <v>3335933088</v>
      </c>
    </row>
    <row r="112" spans="1:5" ht="18" x14ac:dyDescent="0.25">
      <c r="A112" s="18" t="str">
        <f>VLOOKUP(B112,'[1]LISTADO ATM'!$A$2:$C$822,3,0)</f>
        <v>NORTE</v>
      </c>
      <c r="B112" s="37">
        <v>990</v>
      </c>
      <c r="C112" s="24" t="str">
        <f>VLOOKUP(B112,'[1]LISTADO ATM'!$A$2:$B$822,2,0)</f>
        <v xml:space="preserve">ATM Autoservicio Bonao II </v>
      </c>
      <c r="D112" s="34" t="s">
        <v>61</v>
      </c>
      <c r="E112" s="21" t="s">
        <v>62</v>
      </c>
    </row>
    <row r="113" spans="1:5" ht="18" x14ac:dyDescent="0.25">
      <c r="A113" s="18" t="e">
        <f>VLOOKUP(B113,'[1]LISTADO ATM'!$A$2:$C$822,3,0)</f>
        <v>#N/A</v>
      </c>
      <c r="B113" s="37"/>
      <c r="C113" s="24" t="e">
        <f>VLOOKUP(B113,'[1]LISTADO ATM'!$A$2:$B$822,2,0)</f>
        <v>#N/A</v>
      </c>
      <c r="D113" s="34" t="s">
        <v>22</v>
      </c>
      <c r="E113" s="21"/>
    </row>
    <row r="114" spans="1:5" ht="18" x14ac:dyDescent="0.25">
      <c r="A114" s="18" t="e">
        <f>VLOOKUP(B114,'[1]LISTADO ATM'!$A$2:$C$822,3,0)</f>
        <v>#N/A</v>
      </c>
      <c r="B114" s="37"/>
      <c r="C114" s="24" t="e">
        <f>VLOOKUP(B114,'[1]LISTADO ATM'!$A$2:$B$822,2,0)</f>
        <v>#N/A</v>
      </c>
      <c r="D114" s="34" t="s">
        <v>22</v>
      </c>
      <c r="E114" s="21"/>
    </row>
    <row r="115" spans="1:5" ht="18" x14ac:dyDescent="0.25">
      <c r="A115" s="25" t="s">
        <v>11</v>
      </c>
      <c r="B115" s="38">
        <f>COUNT(B109:B114)</f>
        <v>4</v>
      </c>
      <c r="C115" s="13"/>
      <c r="D115" s="16"/>
      <c r="E115" s="16"/>
    </row>
    <row r="116" spans="1:5" ht="15.75" thickBot="1" x14ac:dyDescent="0.3">
      <c r="B116" s="5"/>
      <c r="E116" s="5"/>
    </row>
    <row r="117" spans="1:5" ht="18.75" customHeight="1" thickBot="1" x14ac:dyDescent="0.3">
      <c r="A117" s="61" t="s">
        <v>12</v>
      </c>
      <c r="B117" s="62"/>
      <c r="C117" t="s">
        <v>17</v>
      </c>
      <c r="D117" s="5"/>
      <c r="E117" s="5"/>
    </row>
    <row r="118" spans="1:5" ht="18.75" thickBot="1" x14ac:dyDescent="0.3">
      <c r="A118" s="33">
        <f>+B90+B105+B115</f>
        <v>14</v>
      </c>
      <c r="B118" s="41"/>
    </row>
    <row r="119" spans="1:5" ht="15.75" thickBot="1" x14ac:dyDescent="0.3">
      <c r="B119" s="5"/>
      <c r="E119" s="5"/>
    </row>
    <row r="120" spans="1:5" ht="18.75" customHeight="1" thickBot="1" x14ac:dyDescent="0.3">
      <c r="A120" s="56" t="s">
        <v>15</v>
      </c>
      <c r="B120" s="57"/>
      <c r="C120" s="57"/>
      <c r="D120" s="57"/>
      <c r="E120" s="58"/>
    </row>
    <row r="121" spans="1:5" ht="18" x14ac:dyDescent="0.25">
      <c r="A121" s="6" t="s">
        <v>5</v>
      </c>
      <c r="B121" s="6" t="s">
        <v>6</v>
      </c>
      <c r="C121" s="4" t="s">
        <v>7</v>
      </c>
      <c r="D121" s="59" t="s">
        <v>8</v>
      </c>
      <c r="E121" s="60"/>
    </row>
    <row r="122" spans="1:5" ht="18" x14ac:dyDescent="0.25">
      <c r="A122" s="21" t="str">
        <f>VLOOKUP(B122,'[1]LISTADO ATM'!$A$2:$C$822,3,0)</f>
        <v>DISTRITO NACIONAL</v>
      </c>
      <c r="B122" s="37">
        <v>578</v>
      </c>
      <c r="C122" s="21" t="str">
        <f>VLOOKUP(B122,'[1]LISTADO ATM'!$A$2:$B$822,2,0)</f>
        <v xml:space="preserve">ATM Procuraduría General de la República </v>
      </c>
      <c r="D122" s="42" t="s">
        <v>23</v>
      </c>
      <c r="E122" s="43"/>
    </row>
    <row r="123" spans="1:5" ht="18" x14ac:dyDescent="0.25">
      <c r="A123" s="21" t="str">
        <f>VLOOKUP(B123,'[1]LISTADO ATM'!$A$2:$C$822,3,0)</f>
        <v>ESTE</v>
      </c>
      <c r="B123" s="37">
        <v>159</v>
      </c>
      <c r="C123" s="21" t="str">
        <f>VLOOKUP(B123,'[1]LISTADO ATM'!$A$2:$B$822,2,0)</f>
        <v xml:space="preserve">ATM Hotel Dreams Bayahibe I </v>
      </c>
      <c r="D123" s="42" t="s">
        <v>21</v>
      </c>
      <c r="E123" s="43"/>
    </row>
    <row r="124" spans="1:5" ht="18" x14ac:dyDescent="0.25">
      <c r="A124" s="21" t="str">
        <f>VLOOKUP(B124,'[1]LISTADO ATM'!$A$2:$C$822,3,0)</f>
        <v>ESTE</v>
      </c>
      <c r="B124" s="37">
        <v>945</v>
      </c>
      <c r="C124" s="21" t="str">
        <f>VLOOKUP(B124,'[1]LISTADO ATM'!$A$2:$B$822,2,0)</f>
        <v xml:space="preserve">ATM UNP El Valle (Hato Mayor) </v>
      </c>
      <c r="D124" s="42" t="s">
        <v>25</v>
      </c>
      <c r="E124" s="43"/>
    </row>
    <row r="125" spans="1:5" ht="17.25" customHeight="1" x14ac:dyDescent="0.25">
      <c r="A125" s="21" t="str">
        <f>VLOOKUP(B125,'[1]LISTADO ATM'!$A$2:$C$822,3,0)</f>
        <v>DISTRITO NACIONAL</v>
      </c>
      <c r="B125" s="37">
        <v>568</v>
      </c>
      <c r="C125" s="21" t="str">
        <f>VLOOKUP(B125,'[1]LISTADO ATM'!$A$2:$B$822,2,0)</f>
        <v xml:space="preserve">ATM Ministerio de Educación </v>
      </c>
      <c r="D125" s="42" t="s">
        <v>21</v>
      </c>
      <c r="E125" s="43"/>
    </row>
    <row r="126" spans="1:5" ht="17.25" customHeight="1" x14ac:dyDescent="0.25">
      <c r="A126" s="21" t="str">
        <f>VLOOKUP(B126,'[1]LISTADO ATM'!$A$2:$C$822,3,0)</f>
        <v>DISTRITO NACIONAL</v>
      </c>
      <c r="B126" s="37">
        <v>60</v>
      </c>
      <c r="C126" s="21" t="str">
        <f>VLOOKUP(B126,'[1]LISTADO ATM'!$A$2:$B$822,2,0)</f>
        <v xml:space="preserve">ATM Autobanco 27 de Febrero </v>
      </c>
      <c r="D126" s="42" t="s">
        <v>23</v>
      </c>
      <c r="E126" s="43"/>
    </row>
    <row r="127" spans="1:5" ht="17.25" customHeight="1" x14ac:dyDescent="0.25">
      <c r="A127" s="21" t="str">
        <f>VLOOKUP(B127,'[1]LISTADO ATM'!$A$2:$C$822,3,0)</f>
        <v>ESTE</v>
      </c>
      <c r="B127" s="37">
        <v>159</v>
      </c>
      <c r="C127" s="21" t="str">
        <f>VLOOKUP(B127,'[1]LISTADO ATM'!$A$2:$B$822,2,0)</f>
        <v xml:space="preserve">ATM Hotel Dreams Bayahibe I </v>
      </c>
      <c r="D127" s="42" t="s">
        <v>21</v>
      </c>
      <c r="E127" s="43"/>
    </row>
    <row r="128" spans="1:5" ht="17.25" customHeight="1" x14ac:dyDescent="0.25">
      <c r="A128" s="21" t="str">
        <f>VLOOKUP(B128,'[1]LISTADO ATM'!$A$2:$C$822,3,0)</f>
        <v>DISTRITO NACIONAL</v>
      </c>
      <c r="B128" s="37">
        <v>24</v>
      </c>
      <c r="C128" s="21" t="str">
        <f>VLOOKUP(B128,'[1]LISTADO ATM'!$A$2:$B$822,2,0)</f>
        <v xml:space="preserve">ATM Oficina Eusebio Manzueta </v>
      </c>
      <c r="D128" s="42" t="s">
        <v>21</v>
      </c>
      <c r="E128" s="43"/>
    </row>
    <row r="129" spans="1:5" ht="17.25" customHeight="1" x14ac:dyDescent="0.25">
      <c r="A129" s="21" t="str">
        <f>VLOOKUP(B129,'[1]LISTADO ATM'!$A$2:$C$822,3,0)</f>
        <v>DISTRITO NACIONAL</v>
      </c>
      <c r="B129" s="37">
        <v>745</v>
      </c>
      <c r="C129" s="21" t="str">
        <f>VLOOKUP(B129,'[1]LISTADO ATM'!$A$2:$B$822,2,0)</f>
        <v xml:space="preserve">ATM Oficina Ave. Duarte </v>
      </c>
      <c r="D129" s="42" t="s">
        <v>23</v>
      </c>
      <c r="E129" s="43"/>
    </row>
    <row r="130" spans="1:5" ht="17.25" customHeight="1" x14ac:dyDescent="0.25">
      <c r="A130" s="21" t="str">
        <f>VLOOKUP(B130,'[1]LISTADO ATM'!$A$2:$C$822,3,0)</f>
        <v>SUR</v>
      </c>
      <c r="B130" s="37">
        <v>984</v>
      </c>
      <c r="C130" s="21" t="str">
        <f>VLOOKUP(B130,'[1]LISTADO ATM'!$A$2:$B$822,2,0)</f>
        <v xml:space="preserve">ATM Oficina Neiba II </v>
      </c>
      <c r="D130" s="42" t="s">
        <v>21</v>
      </c>
      <c r="E130" s="43"/>
    </row>
    <row r="131" spans="1:5" ht="17.25" customHeight="1" x14ac:dyDescent="0.25">
      <c r="A131" s="21" t="str">
        <f>VLOOKUP(B131,'[1]LISTADO ATM'!$A$2:$C$822,3,0)</f>
        <v>NORTE</v>
      </c>
      <c r="B131" s="37">
        <v>903</v>
      </c>
      <c r="C131" s="21" t="str">
        <f>VLOOKUP(B131,'[1]LISTADO ATM'!$A$2:$B$822,2,0)</f>
        <v xml:space="preserve">ATM Oficina La Vega Real I </v>
      </c>
      <c r="D131" s="42" t="s">
        <v>21</v>
      </c>
      <c r="E131" s="43"/>
    </row>
    <row r="132" spans="1:5" ht="18.75" thickBot="1" x14ac:dyDescent="0.3">
      <c r="A132" s="25" t="s">
        <v>11</v>
      </c>
      <c r="B132" s="39">
        <f>COUNT(B122:B131)</f>
        <v>10</v>
      </c>
      <c r="C132" s="22"/>
      <c r="D132" s="22"/>
      <c r="E132" s="23"/>
    </row>
  </sheetData>
  <mergeCells count="22">
    <mergeCell ref="D126:E126"/>
    <mergeCell ref="D125:E125"/>
    <mergeCell ref="C81:E81"/>
    <mergeCell ref="A83:E83"/>
    <mergeCell ref="D121:E121"/>
    <mergeCell ref="A120:E120"/>
    <mergeCell ref="A117:B117"/>
    <mergeCell ref="A107:E107"/>
    <mergeCell ref="A92:E92"/>
    <mergeCell ref="D122:E122"/>
    <mergeCell ref="D123:E123"/>
    <mergeCell ref="D124:E124"/>
    <mergeCell ref="A1:E1"/>
    <mergeCell ref="A2:E2"/>
    <mergeCell ref="A7:E7"/>
    <mergeCell ref="C67:E67"/>
    <mergeCell ref="A69:E69"/>
    <mergeCell ref="D131:E131"/>
    <mergeCell ref="D129:E129"/>
    <mergeCell ref="D127:E127"/>
    <mergeCell ref="D128:E128"/>
    <mergeCell ref="D130:E130"/>
  </mergeCells>
  <phoneticPr fontId="11" type="noConversion"/>
  <conditionalFormatting sqref="B132:B1048576 B90:B95 B1:B50 B105:B109 B112:B126 B102:B103 B86:B87 B64:B70 B79:B84">
    <cfRule type="duplicateValues" dxfId="98" priority="89"/>
  </conditionalFormatting>
  <conditionalFormatting sqref="E132:E1048576 E1:E50 E90:E95 E67:E70 E105:E109 E112:E126 E102:E103 E86:E87 E79:E84">
    <cfRule type="duplicateValues" dxfId="97" priority="88"/>
  </conditionalFormatting>
  <conditionalFormatting sqref="B130:B131">
    <cfRule type="duplicateValues" dxfId="96" priority="71"/>
  </conditionalFormatting>
  <conditionalFormatting sqref="B128:B129">
    <cfRule type="duplicateValues" dxfId="95" priority="69"/>
  </conditionalFormatting>
  <conditionalFormatting sqref="E129">
    <cfRule type="duplicateValues" dxfId="94" priority="58"/>
  </conditionalFormatting>
  <conditionalFormatting sqref="E127:E128">
    <cfRule type="duplicateValues" dxfId="93" priority="56"/>
  </conditionalFormatting>
  <conditionalFormatting sqref="E130:E131">
    <cfRule type="duplicateValues" dxfId="92" priority="55"/>
  </conditionalFormatting>
  <conditionalFormatting sqref="B127">
    <cfRule type="duplicateValues" dxfId="91" priority="1083"/>
  </conditionalFormatting>
  <conditionalFormatting sqref="B64:B66">
    <cfRule type="duplicateValues" dxfId="90" priority="44"/>
  </conditionalFormatting>
  <conditionalFormatting sqref="E64:E66">
    <cfRule type="duplicateValues" dxfId="89" priority="43"/>
  </conditionalFormatting>
  <conditionalFormatting sqref="B104">
    <cfRule type="duplicateValues" dxfId="88" priority="1092"/>
  </conditionalFormatting>
  <conditionalFormatting sqref="E104">
    <cfRule type="duplicateValues" dxfId="87" priority="1093"/>
  </conditionalFormatting>
  <conditionalFormatting sqref="B88">
    <cfRule type="duplicateValues" dxfId="86" priority="1102"/>
  </conditionalFormatting>
  <conditionalFormatting sqref="E88">
    <cfRule type="duplicateValues" dxfId="85" priority="1103"/>
  </conditionalFormatting>
  <conditionalFormatting sqref="B89">
    <cfRule type="duplicateValues" dxfId="84" priority="1112"/>
  </conditionalFormatting>
  <conditionalFormatting sqref="E89">
    <cfRule type="duplicateValues" dxfId="83" priority="1113"/>
  </conditionalFormatting>
  <conditionalFormatting sqref="B98">
    <cfRule type="duplicateValues" dxfId="82" priority="37"/>
  </conditionalFormatting>
  <conditionalFormatting sqref="E98">
    <cfRule type="duplicateValues" dxfId="81" priority="38"/>
  </conditionalFormatting>
  <conditionalFormatting sqref="B99:B100">
    <cfRule type="duplicateValues" dxfId="80" priority="32"/>
  </conditionalFormatting>
  <conditionalFormatting sqref="E99:E100">
    <cfRule type="duplicateValues" dxfId="79" priority="31"/>
  </conditionalFormatting>
  <conditionalFormatting sqref="B101">
    <cfRule type="duplicateValues" dxfId="78" priority="33"/>
  </conditionalFormatting>
  <conditionalFormatting sqref="E101">
    <cfRule type="duplicateValues" dxfId="77" priority="34"/>
  </conditionalFormatting>
  <conditionalFormatting sqref="B51:B63">
    <cfRule type="duplicateValues" dxfId="76" priority="24"/>
  </conditionalFormatting>
  <conditionalFormatting sqref="E51:E55">
    <cfRule type="duplicateValues" dxfId="75" priority="23"/>
  </conditionalFormatting>
  <conditionalFormatting sqref="B56:B63">
    <cfRule type="duplicateValues" dxfId="74" priority="22"/>
  </conditionalFormatting>
  <conditionalFormatting sqref="E56:E58">
    <cfRule type="duplicateValues" dxfId="73" priority="21"/>
  </conditionalFormatting>
  <conditionalFormatting sqref="B59:B60">
    <cfRule type="duplicateValues" dxfId="72" priority="20"/>
  </conditionalFormatting>
  <conditionalFormatting sqref="E59:E60">
    <cfRule type="duplicateValues" dxfId="71" priority="19"/>
  </conditionalFormatting>
  <conditionalFormatting sqref="B61">
    <cfRule type="duplicateValues" dxfId="70" priority="15"/>
  </conditionalFormatting>
  <conditionalFormatting sqref="E61">
    <cfRule type="duplicateValues" dxfId="69" priority="16"/>
  </conditionalFormatting>
  <conditionalFormatting sqref="B62">
    <cfRule type="duplicateValues" dxfId="68" priority="17"/>
  </conditionalFormatting>
  <conditionalFormatting sqref="E62">
    <cfRule type="duplicateValues" dxfId="67" priority="18"/>
  </conditionalFormatting>
  <conditionalFormatting sqref="B85">
    <cfRule type="duplicateValues" dxfId="66" priority="1133"/>
  </conditionalFormatting>
  <conditionalFormatting sqref="E85">
    <cfRule type="duplicateValues" dxfId="65" priority="1134"/>
  </conditionalFormatting>
  <conditionalFormatting sqref="B63">
    <cfRule type="duplicateValues" dxfId="64" priority="14"/>
  </conditionalFormatting>
  <conditionalFormatting sqref="E63">
    <cfRule type="duplicateValues" dxfId="63" priority="13"/>
  </conditionalFormatting>
  <conditionalFormatting sqref="B96:B97">
    <cfRule type="duplicateValues" dxfId="62" priority="1153"/>
  </conditionalFormatting>
  <conditionalFormatting sqref="E96:E97">
    <cfRule type="duplicateValues" dxfId="61" priority="1155"/>
  </conditionalFormatting>
  <conditionalFormatting sqref="B71:B78">
    <cfRule type="duplicateValues" dxfId="60" priority="10"/>
  </conditionalFormatting>
  <conditionalFormatting sqref="E71:E72">
    <cfRule type="duplicateValues" dxfId="59" priority="9"/>
  </conditionalFormatting>
  <conditionalFormatting sqref="B73">
    <cfRule type="duplicateValues" dxfId="58" priority="6"/>
  </conditionalFormatting>
  <conditionalFormatting sqref="E73">
    <cfRule type="duplicateValues" dxfId="57" priority="5"/>
  </conditionalFormatting>
  <conditionalFormatting sqref="B74:B77">
    <cfRule type="duplicateValues" dxfId="56" priority="4"/>
  </conditionalFormatting>
  <conditionalFormatting sqref="E74:E77">
    <cfRule type="duplicateValues" dxfId="55" priority="3"/>
  </conditionalFormatting>
  <conditionalFormatting sqref="B78">
    <cfRule type="duplicateValues" dxfId="54" priority="2"/>
  </conditionalFormatting>
  <conditionalFormatting sqref="E78">
    <cfRule type="duplicateValues" dxfId="53" priority="1"/>
  </conditionalFormatting>
  <conditionalFormatting sqref="B110:B111">
    <cfRule type="duplicateValues" dxfId="52" priority="1174"/>
  </conditionalFormatting>
  <conditionalFormatting sqref="E110:E111">
    <cfRule type="duplicateValues" dxfId="51" priority="117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6" max="6" width="154.5703125" bestFit="1" customWidth="1"/>
  </cols>
  <sheetData>
    <row r="1" spans="2:6" ht="15.75" thickBot="1" x14ac:dyDescent="0.3">
      <c r="C1" s="20" t="s">
        <v>17</v>
      </c>
    </row>
    <row r="2" spans="2:6" ht="18.75" thickBot="1" x14ac:dyDescent="0.3">
      <c r="B2" s="21">
        <v>356</v>
      </c>
      <c r="C2" s="28" t="s">
        <v>17</v>
      </c>
      <c r="F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356 238 648 628 169 142 512                                                       </v>
      </c>
    </row>
    <row r="3" spans="2:6" ht="18.75" thickBot="1" x14ac:dyDescent="0.3">
      <c r="B3" s="21">
        <v>238</v>
      </c>
      <c r="C3" s="28" t="s">
        <v>17</v>
      </c>
    </row>
    <row r="4" spans="2:6" ht="18.75" thickBot="1" x14ac:dyDescent="0.3">
      <c r="B4" s="21">
        <v>648</v>
      </c>
      <c r="C4" s="28" t="s">
        <v>17</v>
      </c>
    </row>
    <row r="5" spans="2:6" ht="18.75" thickBot="1" x14ac:dyDescent="0.3">
      <c r="B5" s="21">
        <v>628</v>
      </c>
      <c r="C5" s="28" t="s">
        <v>17</v>
      </c>
    </row>
    <row r="6" spans="2:6" ht="18.75" thickBot="1" x14ac:dyDescent="0.3">
      <c r="B6" s="21">
        <v>169</v>
      </c>
      <c r="C6" s="28" t="s">
        <v>17</v>
      </c>
    </row>
    <row r="7" spans="2:6" ht="18.75" thickBot="1" x14ac:dyDescent="0.3">
      <c r="B7" s="21">
        <v>142</v>
      </c>
      <c r="C7" s="28" t="s">
        <v>17</v>
      </c>
    </row>
    <row r="8" spans="2:6" ht="18.75" thickBot="1" x14ac:dyDescent="0.3">
      <c r="B8" s="21">
        <v>512</v>
      </c>
      <c r="C8" s="28" t="s">
        <v>17</v>
      </c>
    </row>
    <row r="9" spans="2:6" ht="18.75" thickBot="1" x14ac:dyDescent="0.3">
      <c r="B9" s="21"/>
      <c r="C9" s="28" t="s">
        <v>17</v>
      </c>
    </row>
    <row r="10" spans="2:6" ht="18.75" thickBot="1" x14ac:dyDescent="0.3">
      <c r="B10" s="21"/>
      <c r="C10" s="28" t="s">
        <v>17</v>
      </c>
    </row>
    <row r="11" spans="2:6" ht="18.75" thickBot="1" x14ac:dyDescent="0.3">
      <c r="B11" s="21"/>
      <c r="C11" s="28" t="s">
        <v>17</v>
      </c>
    </row>
    <row r="12" spans="2:6" ht="18.75" thickBot="1" x14ac:dyDescent="0.3">
      <c r="B12" s="21"/>
      <c r="C12" s="28" t="s">
        <v>17</v>
      </c>
    </row>
    <row r="13" spans="2:6" ht="18.75" thickBot="1" x14ac:dyDescent="0.3">
      <c r="B13" s="21"/>
      <c r="C13" s="28" t="s">
        <v>17</v>
      </c>
    </row>
    <row r="14" spans="2:6" ht="18.75" thickBot="1" x14ac:dyDescent="0.3">
      <c r="B14" s="21"/>
      <c r="C14" s="28" t="s">
        <v>17</v>
      </c>
    </row>
    <row r="15" spans="2:6" ht="18.75" thickBot="1" x14ac:dyDescent="0.3">
      <c r="B15" s="21"/>
      <c r="C15" s="28" t="s">
        <v>17</v>
      </c>
    </row>
    <row r="16" spans="2:6" ht="18.75" thickBot="1" x14ac:dyDescent="0.3">
      <c r="B16" s="21"/>
      <c r="C16" s="28" t="s">
        <v>17</v>
      </c>
    </row>
    <row r="17" spans="2:3" ht="18.75" thickBot="1" x14ac:dyDescent="0.3">
      <c r="B17" s="21"/>
      <c r="C17" s="28" t="s">
        <v>17</v>
      </c>
    </row>
    <row r="18" spans="2:3" ht="18.75" thickBot="1" x14ac:dyDescent="0.3">
      <c r="B18" s="21"/>
      <c r="C18" s="28" t="s">
        <v>17</v>
      </c>
    </row>
    <row r="19" spans="2:3" ht="18.75" thickBot="1" x14ac:dyDescent="0.3">
      <c r="B19" s="21"/>
      <c r="C19" s="28" t="s">
        <v>17</v>
      </c>
    </row>
    <row r="20" spans="2:3" ht="18.75" thickBot="1" x14ac:dyDescent="0.3">
      <c r="B20" s="21"/>
      <c r="C20" s="28" t="s">
        <v>17</v>
      </c>
    </row>
    <row r="21" spans="2:3" ht="18.75" thickBot="1" x14ac:dyDescent="0.3">
      <c r="B21" s="21"/>
      <c r="C21" s="28" t="s">
        <v>17</v>
      </c>
    </row>
    <row r="22" spans="2:3" ht="18.75" thickBot="1" x14ac:dyDescent="0.3">
      <c r="B22" s="21"/>
      <c r="C22" s="28" t="s">
        <v>17</v>
      </c>
    </row>
    <row r="23" spans="2:3" ht="18.75" thickBot="1" x14ac:dyDescent="0.3">
      <c r="B23" s="21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30"/>
      <c r="C35" s="28" t="s">
        <v>17</v>
      </c>
    </row>
    <row r="36" spans="2:3" ht="18.75" thickBot="1" x14ac:dyDescent="0.3">
      <c r="B36" s="30"/>
      <c r="C36" s="28" t="s">
        <v>17</v>
      </c>
    </row>
    <row r="37" spans="2:3" ht="18.75" thickBot="1" x14ac:dyDescent="0.3">
      <c r="B37" s="30"/>
      <c r="C37" s="28" t="s">
        <v>17</v>
      </c>
    </row>
    <row r="38" spans="2:3" ht="18.75" thickBot="1" x14ac:dyDescent="0.3">
      <c r="B38" s="30"/>
      <c r="C38" s="28" t="s">
        <v>17</v>
      </c>
    </row>
    <row r="39" spans="2:3" ht="18.75" thickBot="1" x14ac:dyDescent="0.3">
      <c r="B39" s="30"/>
      <c r="C39" s="28" t="s">
        <v>17</v>
      </c>
    </row>
    <row r="40" spans="2:3" ht="18.75" thickBot="1" x14ac:dyDescent="0.3">
      <c r="B40" s="30"/>
      <c r="C40" s="28" t="s">
        <v>17</v>
      </c>
    </row>
    <row r="41" spans="2:3" ht="18.75" thickBot="1" x14ac:dyDescent="0.3">
      <c r="B41" s="30"/>
      <c r="C41" s="28" t="s">
        <v>17</v>
      </c>
    </row>
    <row r="42" spans="2:3" ht="18.75" thickBot="1" x14ac:dyDescent="0.3">
      <c r="B42" s="30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35:B48">
    <cfRule type="duplicateValues" dxfId="50" priority="1030"/>
  </conditionalFormatting>
  <conditionalFormatting sqref="B35:B68">
    <cfRule type="duplicateValues" dxfId="49" priority="1028"/>
  </conditionalFormatting>
  <conditionalFormatting sqref="B31:B34">
    <cfRule type="duplicateValues" dxfId="48" priority="238"/>
  </conditionalFormatting>
  <conditionalFormatting sqref="B31:B34">
    <cfRule type="duplicateValues" dxfId="47" priority="236"/>
    <cfRule type="duplicateValues" dxfId="46" priority="237"/>
  </conditionalFormatting>
  <conditionalFormatting sqref="B31:B34">
    <cfRule type="duplicateValues" dxfId="45" priority="235"/>
  </conditionalFormatting>
  <conditionalFormatting sqref="B31:B34">
    <cfRule type="duplicateValues" dxfId="44" priority="234"/>
  </conditionalFormatting>
  <conditionalFormatting sqref="B31:B34">
    <cfRule type="duplicateValues" dxfId="43" priority="232"/>
    <cfRule type="duplicateValues" dxfId="42" priority="233"/>
  </conditionalFormatting>
  <conditionalFormatting sqref="B31:B34">
    <cfRule type="duplicateValues" dxfId="41" priority="231"/>
  </conditionalFormatting>
  <conditionalFormatting sqref="B25:B30">
    <cfRule type="duplicateValues" dxfId="40" priority="144"/>
  </conditionalFormatting>
  <conditionalFormatting sqref="B25:B30">
    <cfRule type="duplicateValues" dxfId="39" priority="142"/>
    <cfRule type="duplicateValues" dxfId="38" priority="143"/>
  </conditionalFormatting>
  <conditionalFormatting sqref="B25:B30">
    <cfRule type="duplicateValues" dxfId="37" priority="148"/>
  </conditionalFormatting>
  <conditionalFormatting sqref="B25:B30">
    <cfRule type="duplicateValues" dxfId="36" priority="149"/>
    <cfRule type="duplicateValues" dxfId="35" priority="150"/>
  </conditionalFormatting>
  <conditionalFormatting sqref="B17:B24">
    <cfRule type="duplicateValues" dxfId="34" priority="45"/>
  </conditionalFormatting>
  <conditionalFormatting sqref="B17:B24">
    <cfRule type="duplicateValues" dxfId="33" priority="43"/>
    <cfRule type="duplicateValues" dxfId="32" priority="44"/>
  </conditionalFormatting>
  <conditionalFormatting sqref="B17:B24">
    <cfRule type="duplicateValues" dxfId="31" priority="40"/>
    <cfRule type="duplicateValues" dxfId="30" priority="41"/>
    <cfRule type="duplicateValues" dxfId="29" priority="42"/>
  </conditionalFormatting>
  <conditionalFormatting sqref="B9:B24">
    <cfRule type="duplicateValues" dxfId="28" priority="39"/>
  </conditionalFormatting>
  <conditionalFormatting sqref="B9:B24">
    <cfRule type="duplicateValues" dxfId="27" priority="38"/>
  </conditionalFormatting>
  <conditionalFormatting sqref="B9:B24">
    <cfRule type="duplicateValues" dxfId="26" priority="37"/>
  </conditionalFormatting>
  <conditionalFormatting sqref="B9:B24">
    <cfRule type="duplicateValues" dxfId="25" priority="36"/>
  </conditionalFormatting>
  <conditionalFormatting sqref="B9:B16">
    <cfRule type="duplicateValues" dxfId="24" priority="35"/>
  </conditionalFormatting>
  <conditionalFormatting sqref="B9:B16">
    <cfRule type="duplicateValues" dxfId="23" priority="33"/>
    <cfRule type="duplicateValues" dxfId="22" priority="34"/>
  </conditionalFormatting>
  <conditionalFormatting sqref="B9:B16">
    <cfRule type="duplicateValues" dxfId="21" priority="30"/>
    <cfRule type="duplicateValues" dxfId="20" priority="31"/>
    <cfRule type="duplicateValues" dxfId="19" priority="32"/>
  </conditionalFormatting>
  <conditionalFormatting sqref="B2:B5">
    <cfRule type="duplicateValues" dxfId="18" priority="19"/>
  </conditionalFormatting>
  <conditionalFormatting sqref="B2:B5">
    <cfRule type="duplicateValues" dxfId="17" priority="17"/>
    <cfRule type="duplicateValues" dxfId="16" priority="18"/>
  </conditionalFormatting>
  <conditionalFormatting sqref="B2:B5">
    <cfRule type="duplicateValues" dxfId="15" priority="14"/>
    <cfRule type="duplicateValues" dxfId="14" priority="15"/>
    <cfRule type="duplicateValues" dxfId="13" priority="16"/>
  </conditionalFormatting>
  <conditionalFormatting sqref="B2:B5">
    <cfRule type="duplicateValues" dxfId="12" priority="13"/>
  </conditionalFormatting>
  <conditionalFormatting sqref="B2:B5">
    <cfRule type="duplicateValues" dxfId="11" priority="12"/>
  </conditionalFormatting>
  <conditionalFormatting sqref="B2:B5">
    <cfRule type="duplicateValues" dxfId="10" priority="11"/>
  </conditionalFormatting>
  <conditionalFormatting sqref="B6:B8">
    <cfRule type="duplicateValues" dxfId="9" priority="10"/>
  </conditionalFormatting>
  <conditionalFormatting sqref="B6:B8">
    <cfRule type="duplicateValues" dxfId="8" priority="8"/>
    <cfRule type="duplicateValues" dxfId="7" priority="9"/>
  </conditionalFormatting>
  <conditionalFormatting sqref="B6:B8">
    <cfRule type="duplicateValues" dxfId="6" priority="5"/>
    <cfRule type="duplicateValues" dxfId="5" priority="6"/>
    <cfRule type="duplicateValues" dxfId="4" priority="7"/>
  </conditionalFormatting>
  <conditionalFormatting sqref="B6:B8">
    <cfRule type="duplicateValues" dxfId="3" priority="4"/>
  </conditionalFormatting>
  <conditionalFormatting sqref="B6:B8">
    <cfRule type="duplicateValues" dxfId="2" priority="3"/>
  </conditionalFormatting>
  <conditionalFormatting sqref="B6:B8">
    <cfRule type="duplicateValues" dxfId="1" priority="2"/>
  </conditionalFormatting>
  <conditionalFormatting sqref="B2:B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2021-06-26T03:24:04Z</dcterms:modified>
</cp:coreProperties>
</file>