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5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Efectivo!$A$64:$E$64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8" i="1" l="1"/>
  <c r="C109" i="1"/>
  <c r="C110" i="1"/>
  <c r="C111" i="1"/>
  <c r="C112" i="1"/>
  <c r="C113" i="1"/>
  <c r="A108" i="1"/>
  <c r="A109" i="1"/>
  <c r="A110" i="1"/>
  <c r="A111" i="1"/>
  <c r="A112" i="1"/>
  <c r="A113" i="1"/>
  <c r="A104" i="1" l="1"/>
  <c r="C104" i="1"/>
  <c r="A105" i="1"/>
  <c r="C105" i="1"/>
  <c r="A106" i="1"/>
  <c r="C106" i="1"/>
  <c r="A100" i="1"/>
  <c r="C100" i="1"/>
  <c r="A101" i="1"/>
  <c r="C101" i="1"/>
  <c r="A102" i="1"/>
  <c r="C102" i="1"/>
  <c r="A103" i="1"/>
  <c r="C103" i="1"/>
  <c r="C96" i="1"/>
  <c r="C97" i="1"/>
  <c r="C98" i="1"/>
  <c r="C99" i="1"/>
  <c r="A96" i="1"/>
  <c r="A97" i="1"/>
  <c r="A98" i="1"/>
  <c r="A99" i="1"/>
  <c r="C67" i="1"/>
  <c r="C68" i="1"/>
  <c r="C69" i="1"/>
  <c r="C70" i="1"/>
  <c r="A67" i="1"/>
  <c r="A68" i="1"/>
  <c r="A69" i="1"/>
  <c r="A70" i="1"/>
  <c r="B61" i="1" l="1"/>
  <c r="B40" i="1"/>
  <c r="C58" i="1"/>
  <c r="A58" i="1"/>
  <c r="C57" i="1"/>
  <c r="A57" i="1"/>
  <c r="C60" i="1"/>
  <c r="A60" i="1"/>
  <c r="C59" i="1"/>
  <c r="A59" i="1"/>
  <c r="C37" i="1"/>
  <c r="A37" i="1"/>
  <c r="C39" i="1"/>
  <c r="A39" i="1"/>
  <c r="C38" i="1"/>
  <c r="A38" i="1"/>
  <c r="C54" i="1" l="1"/>
  <c r="A54" i="1"/>
  <c r="C56" i="1"/>
  <c r="A56" i="1"/>
  <c r="C55" i="1"/>
  <c r="A55" i="1"/>
  <c r="C53" i="1"/>
  <c r="A53" i="1"/>
  <c r="C107" i="1"/>
  <c r="A107" i="1"/>
  <c r="C91" i="1"/>
  <c r="A91" i="1"/>
  <c r="C90" i="1"/>
  <c r="A90" i="1"/>
  <c r="C94" i="1"/>
  <c r="A94" i="1"/>
  <c r="C93" i="1"/>
  <c r="A93" i="1"/>
  <c r="C92" i="1"/>
  <c r="A92" i="1"/>
  <c r="C88" i="1"/>
  <c r="A88" i="1"/>
  <c r="C87" i="1"/>
  <c r="A87" i="1"/>
  <c r="C86" i="1"/>
  <c r="A86" i="1"/>
  <c r="C85" i="1"/>
  <c r="A85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B10" i="1" l="1"/>
  <c r="B15" i="1"/>
  <c r="B114" i="1"/>
  <c r="C36" i="1"/>
  <c r="A36" i="1"/>
  <c r="C95" i="1"/>
  <c r="A95" i="1"/>
  <c r="C84" i="1"/>
  <c r="A84" i="1"/>
  <c r="C89" i="1"/>
  <c r="A89" i="1"/>
  <c r="C50" i="1"/>
  <c r="A50" i="1"/>
  <c r="C52" i="1"/>
  <c r="A52" i="1"/>
  <c r="C51" i="1"/>
  <c r="A51" i="1"/>
  <c r="C23" i="1"/>
  <c r="A23" i="1"/>
  <c r="C34" i="1"/>
  <c r="A34" i="1"/>
  <c r="C33" i="1"/>
  <c r="A33" i="1"/>
  <c r="C35" i="1"/>
  <c r="A35" i="1"/>
  <c r="B71" i="1" l="1"/>
  <c r="A46" i="1"/>
  <c r="C46" i="1"/>
  <c r="A47" i="1"/>
  <c r="C47" i="1"/>
  <c r="A48" i="1"/>
  <c r="C48" i="1"/>
  <c r="A49" i="1"/>
  <c r="C49" i="1"/>
  <c r="A83" i="1"/>
  <c r="C83" i="1"/>
  <c r="A66" i="1"/>
  <c r="C66" i="1"/>
  <c r="C65" i="1"/>
  <c r="A65" i="1"/>
  <c r="A19" i="1"/>
  <c r="C19" i="1"/>
  <c r="A20" i="1"/>
  <c r="C20" i="1"/>
  <c r="A21" i="1"/>
  <c r="C21" i="1"/>
  <c r="A22" i="1"/>
  <c r="C22" i="1"/>
  <c r="A14" i="1"/>
  <c r="C14" i="1"/>
  <c r="C45" i="1" l="1"/>
  <c r="A45" i="1"/>
  <c r="C82" i="1" l="1"/>
  <c r="A82" i="1"/>
  <c r="C81" i="1" l="1"/>
  <c r="A81" i="1"/>
  <c r="C80" i="1" l="1"/>
  <c r="A80" i="1"/>
  <c r="A79" i="1" l="1"/>
  <c r="C79" i="1"/>
  <c r="A44" i="1" l="1"/>
  <c r="C44" i="1"/>
  <c r="C78" i="1" l="1"/>
  <c r="A78" i="1"/>
  <c r="F2" i="3" l="1"/>
  <c r="A74" i="1" l="1"/>
</calcChain>
</file>

<file path=xl/sharedStrings.xml><?xml version="1.0" encoding="utf-8"?>
<sst xmlns="http://schemas.openxmlformats.org/spreadsheetml/2006/main" count="1024" uniqueCount="41">
  <si>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</si>
  <si>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</si>
  <si>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</si>
  <si>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</si>
  <si>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</si>
  <si>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</si>
  <si>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</si>
  <si>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</si>
  <si>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</si>
  <si>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</si>
  <si>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</si>
  <si>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</si>
  <si>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</si>
  <si>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</si>
  <si>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</si>
  <si>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</si>
  <si>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</si>
  <si>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</si>
  <si>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</si>
  <si>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</si>
  <si>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</si>
  <si>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</si>
  <si>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</si>
  <si>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</si>
  <si>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</si>
  <si>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2 Gavetas Fallando + 1 Vacia</t>
  </si>
  <si>
    <t>3335930651 </t>
  </si>
  <si>
    <t>3335930614 </t>
  </si>
  <si>
    <t>3335931141 </t>
  </si>
  <si>
    <t>3335931156 </t>
  </si>
  <si>
    <t>3335931422 </t>
  </si>
  <si>
    <t>3335931429 </t>
  </si>
  <si>
    <t>3335931446 </t>
  </si>
  <si>
    <t>3335931456 </t>
  </si>
  <si>
    <t>3335931559 </t>
  </si>
  <si>
    <t>3335931587 </t>
  </si>
  <si>
    <t>3335931767 </t>
  </si>
  <si>
    <t>DISTRITO NACIONAL</t>
  </si>
  <si>
    <t>ATM Olé Jacobo Majluta</t>
  </si>
  <si>
    <t>GAVETA DE RECHAZO LLENA</t>
  </si>
  <si>
    <t>3335931923 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</si>
</sst>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76" zoomScale="84" zoomScaleNormal="84" workbookViewId="0">
      <selection activeCell="C92" sqref="C9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44372.25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3" t="s">
        <v>37</v>
      </c>
      <c r="B9" s="22"/>
      <c r="C9" s="25" t="s">
        <v>38</v>
      </c>
      <c r="D9" s="16" t="s">
        <v>24</v>
      </c>
      <c r="E9" s="27"/>
    </row>
    <row r="10" spans="1:5" ht="18" x14ac:dyDescent="0.25">
      <c r="A10" s="3" t="s">
        <v>11</v>
      </c>
      <c r="B10" s="38">
        <f>COUNT(B9:B9)</f>
        <v>0</v>
      </c>
      <c r="C10" s="66"/>
      <c r="D10" s="67"/>
      <c r="E10" s="68"/>
    </row>
    <row r="11" spans="1:5" x14ac:dyDescent="0.25">
      <c r="B11" s="5"/>
      <c r="E11" s="5"/>
    </row>
    <row r="12" spans="1:5" ht="18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2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44"/>
      <c r="D15" s="45"/>
      <c r="E15" s="46"/>
    </row>
    <row r="16" spans="1:5" ht="15.75" thickBot="1" x14ac:dyDescent="0.3">
      <c r="B16" s="5"/>
      <c r="E16" s="5"/>
    </row>
    <row r="17" spans="1:5" ht="18.75" thickBot="1" x14ac:dyDescent="0.3">
      <c r="A17" s="47" t="s">
        <v>14</v>
      </c>
      <c r="B17" s="48"/>
      <c r="C17" s="48"/>
      <c r="D17" s="48"/>
      <c r="E17" s="4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2" t="str">
        <f>VLOOKUP(B19,'[1]LISTADO ATM'!$A$2:$C$822,3,0)</f>
        <v>ESTE</v>
      </c>
      <c r="B19" s="22">
        <v>399</v>
      </c>
      <c r="C19" s="25" t="str">
        <f>VLOOKUP(B19,'[1]LISTADO ATM'!$A$2:$B$822,2,0)</f>
        <v xml:space="preserve">ATM Oficina La Romana II </v>
      </c>
      <c r="D19" s="15" t="s">
        <v>10</v>
      </c>
      <c r="E19" s="27" t="s">
        <v>28</v>
      </c>
    </row>
    <row r="20" spans="1:5" ht="18.75" customHeight="1" x14ac:dyDescent="0.25">
      <c r="A20" s="22" t="str">
        <f>VLOOKUP(B20,'[1]LISTADO ATM'!$A$2:$C$822,3,0)</f>
        <v>DISTRITO NACIONAL</v>
      </c>
      <c r="B20" s="22">
        <v>738</v>
      </c>
      <c r="C20" s="25" t="str">
        <f>VLOOKUP(B20,'[1]LISTADO ATM'!$A$2:$B$822,2,0)</f>
        <v xml:space="preserve">ATM Zona Franca Los Alcarrizos </v>
      </c>
      <c r="D20" s="15" t="s">
        <v>10</v>
      </c>
      <c r="E20" s="27" t="s">
        <v>30</v>
      </c>
    </row>
    <row r="21" spans="1:5" ht="18.75" customHeight="1" x14ac:dyDescent="0.25">
      <c r="A21" s="22" t="str">
        <f>VLOOKUP(B21,'[1]LISTADO ATM'!$A$2:$C$822,3,0)</f>
        <v>SUR</v>
      </c>
      <c r="B21" s="22">
        <v>249</v>
      </c>
      <c r="C21" s="25" t="str">
        <f>VLOOKUP(B21,'[1]LISTADO ATM'!$A$2:$B$822,2,0)</f>
        <v xml:space="preserve">ATM Banco Agrícola Neiba </v>
      </c>
      <c r="D21" s="15" t="s">
        <v>10</v>
      </c>
      <c r="E21" s="27" t="s">
        <v>33</v>
      </c>
    </row>
    <row r="22" spans="1:5" ht="18.75" customHeight="1" x14ac:dyDescent="0.25">
      <c r="A22" s="22" t="str">
        <f>VLOOKUP(B22,'[1]LISTADO ATM'!$A$2:$C$822,3,0)</f>
        <v>DISTRITO NACIONAL</v>
      </c>
      <c r="B22" s="22">
        <v>363</v>
      </c>
      <c r="C22" s="25" t="str">
        <f>VLOOKUP(B22,'[1]LISTADO ATM'!$A$2:$B$822,2,0)</f>
        <v>ATM S/M Bravo Villa Mella</v>
      </c>
      <c r="D22" s="15" t="s">
        <v>10</v>
      </c>
      <c r="E22" s="27" t="s">
        <v>35</v>
      </c>
    </row>
    <row r="23" spans="1:5" ht="18.75" customHeight="1" x14ac:dyDescent="0.25">
      <c r="A23" s="22" t="str">
        <f>VLOOKUP(B23,'[1]LISTADO ATM'!$A$2:$C$822,3,0)</f>
        <v>DISTRITO NACIONAL</v>
      </c>
      <c r="B23" s="22">
        <v>347</v>
      </c>
      <c r="C23" s="25" t="str">
        <f>VLOOKUP(B23,'[1]LISTADO ATM'!$A$2:$B$822,2,0)</f>
        <v>ATM Patio de Colombia</v>
      </c>
      <c r="D23" s="15" t="s">
        <v>10</v>
      </c>
      <c r="E23" s="27">
        <v>3335931758</v>
      </c>
    </row>
    <row r="24" spans="1:5" ht="18.75" customHeight="1" x14ac:dyDescent="0.25">
      <c r="A24" s="22" t="str">
        <f>VLOOKUP(B24,'[1]LISTADO ATM'!$A$2:$C$822,3,0)</f>
        <v>SUR</v>
      </c>
      <c r="B24" s="22">
        <v>252</v>
      </c>
      <c r="C24" s="25" t="str">
        <f>VLOOKUP(B24,'[1]LISTADO ATM'!$A$2:$B$822,2,0)</f>
        <v xml:space="preserve">ATM Banco Agrícola (Barahona) </v>
      </c>
      <c r="D24" s="15" t="s">
        <v>10</v>
      </c>
      <c r="E24" s="27">
        <v>3335931764</v>
      </c>
    </row>
    <row r="25" spans="1:5" ht="18.75" customHeight="1" x14ac:dyDescent="0.25">
      <c r="A25" s="22" t="str">
        <f>VLOOKUP(B25,'[1]LISTADO ATM'!$A$2:$C$822,3,0)</f>
        <v>DISTRITO NACIONAL</v>
      </c>
      <c r="B25" s="22">
        <v>627</v>
      </c>
      <c r="C25" s="25" t="str">
        <f>VLOOKUP(B25,'[1]LISTADO ATM'!$A$2:$B$822,2,0)</f>
        <v xml:space="preserve">ATM CAASD </v>
      </c>
      <c r="D25" s="15" t="s">
        <v>10</v>
      </c>
      <c r="E25" s="27" t="s">
        <v>36</v>
      </c>
    </row>
    <row r="26" spans="1:5" ht="18.75" customHeight="1" x14ac:dyDescent="0.25">
      <c r="A26" s="22" t="str">
        <f>VLOOKUP(B26,'[1]LISTADO ATM'!$A$2:$C$822,3,0)</f>
        <v>ESTE</v>
      </c>
      <c r="B26" s="22">
        <v>211</v>
      </c>
      <c r="C26" s="25" t="str">
        <f>VLOOKUP(B26,'[1]LISTADO ATM'!$A$2:$B$822,2,0)</f>
        <v xml:space="preserve">ATM Oficina La Romana I </v>
      </c>
      <c r="D26" s="15" t="s">
        <v>10</v>
      </c>
      <c r="E26" s="27">
        <v>3335931791</v>
      </c>
    </row>
    <row r="27" spans="1:5" ht="18.75" customHeight="1" x14ac:dyDescent="0.25">
      <c r="A27" s="22" t="str">
        <f>VLOOKUP(B27,'[1]LISTADO ATM'!$A$2:$C$822,3,0)</f>
        <v>DISTRITO NACIONAL</v>
      </c>
      <c r="B27" s="22">
        <v>354</v>
      </c>
      <c r="C27" s="25" t="str">
        <f>VLOOKUP(B27,'[1]LISTADO ATM'!$A$2:$B$822,2,0)</f>
        <v xml:space="preserve">ATM Oficina Núñez de Cáceres II </v>
      </c>
      <c r="D27" s="15" t="s">
        <v>10</v>
      </c>
      <c r="E27" s="27">
        <v>3335931795</v>
      </c>
    </row>
    <row r="28" spans="1:5" ht="18.75" customHeight="1" x14ac:dyDescent="0.25">
      <c r="A28" s="22" t="str">
        <f>VLOOKUP(B28,'[1]LISTADO ATM'!$A$2:$C$822,3,0)</f>
        <v>ESTE</v>
      </c>
      <c r="B28" s="22">
        <v>268</v>
      </c>
      <c r="C28" s="25" t="str">
        <f>VLOOKUP(B28,'[1]LISTADO ATM'!$A$2:$B$822,2,0)</f>
        <v xml:space="preserve">ATM Autobanco La Altagracia (Higuey) </v>
      </c>
      <c r="D28" s="15" t="s">
        <v>10</v>
      </c>
      <c r="E28" s="27">
        <v>3335931801</v>
      </c>
    </row>
    <row r="29" spans="1:5" ht="18.75" customHeight="1" x14ac:dyDescent="0.25">
      <c r="A29" s="22" t="str">
        <f>VLOOKUP(B29,'[1]LISTADO ATM'!$A$2:$C$822,3,0)</f>
        <v>DISTRITO NACIONAL</v>
      </c>
      <c r="B29" s="22">
        <v>717</v>
      </c>
      <c r="C29" s="25" t="str">
        <f>VLOOKUP(B29,'[1]LISTADO ATM'!$A$2:$B$822,2,0)</f>
        <v xml:space="preserve">ATM Oficina Los Alcarrizos </v>
      </c>
      <c r="D29" s="15" t="s">
        <v>10</v>
      </c>
      <c r="E29" s="27">
        <v>3335931823</v>
      </c>
    </row>
    <row r="30" spans="1:5" ht="18.75" customHeight="1" x14ac:dyDescent="0.25">
      <c r="A30" s="22" t="str">
        <f>VLOOKUP(B30,'[1]LISTADO ATM'!$A$2:$C$822,3,0)</f>
        <v>NORTE</v>
      </c>
      <c r="B30" s="22">
        <v>965</v>
      </c>
      <c r="C30" s="25" t="str">
        <f>VLOOKUP(B30,'[1]LISTADO ATM'!$A$2:$B$822,2,0)</f>
        <v xml:space="preserve">ATM S/M La Fuente FUN (Santiago) </v>
      </c>
      <c r="D30" s="15" t="s">
        <v>10</v>
      </c>
      <c r="E30" s="27">
        <v>3335931832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884</v>
      </c>
      <c r="C31" s="25" t="str">
        <f>VLOOKUP(B31,'[1]LISTADO ATM'!$A$2:$B$822,2,0)</f>
        <v xml:space="preserve">ATM UNP Olé Sabana Perdida </v>
      </c>
      <c r="D31" s="15" t="s">
        <v>10</v>
      </c>
      <c r="E31" s="27">
        <v>3335931839</v>
      </c>
    </row>
    <row r="32" spans="1:5" ht="18.75" customHeight="1" x14ac:dyDescent="0.25">
      <c r="A32" s="22" t="str">
        <f>VLOOKUP(B32,'[1]LISTADO ATM'!$A$2:$C$822,3,0)</f>
        <v>NORTE</v>
      </c>
      <c r="B32" s="22">
        <v>119</v>
      </c>
      <c r="C32" s="25" t="str">
        <f>VLOOKUP(B32,'[1]LISTADO ATM'!$A$2:$B$822,2,0)</f>
        <v>ATM Oficina La Barranquita</v>
      </c>
      <c r="D32" s="15" t="s">
        <v>10</v>
      </c>
      <c r="E32" s="27">
        <v>3335931860</v>
      </c>
    </row>
    <row r="33" spans="1:5" ht="18.75" customHeight="1" x14ac:dyDescent="0.25">
      <c r="A33" s="22" t="str">
        <f>VLOOKUP(B33,'[1]LISTADO ATM'!$A$2:$C$822,3,0)</f>
        <v>ESTE</v>
      </c>
      <c r="B33" s="22">
        <v>480</v>
      </c>
      <c r="C33" s="25" t="str">
        <f>VLOOKUP(B33,'[1]LISTADO ATM'!$A$2:$B$822,2,0)</f>
        <v>ATM UNP Farmaconal Higuey</v>
      </c>
      <c r="D33" s="15" t="s">
        <v>10</v>
      </c>
      <c r="E33" s="27">
        <v>3335931861</v>
      </c>
    </row>
    <row r="34" spans="1:5" ht="18.75" customHeight="1" x14ac:dyDescent="0.25">
      <c r="A34" s="22" t="str">
        <f>VLOOKUP(B34,'[1]LISTADO ATM'!$A$2:$C$822,3,0)</f>
        <v>ESTE</v>
      </c>
      <c r="B34" s="22">
        <v>609</v>
      </c>
      <c r="C34" s="25" t="str">
        <f>VLOOKUP(B34,'[1]LISTADO ATM'!$A$2:$B$822,2,0)</f>
        <v xml:space="preserve">ATM S/M Jumbo (San Pedro) </v>
      </c>
      <c r="D34" s="15" t="s">
        <v>10</v>
      </c>
      <c r="E34" s="27">
        <v>3335931862</v>
      </c>
    </row>
    <row r="35" spans="1:5" ht="18.75" customHeight="1" x14ac:dyDescent="0.25">
      <c r="A35" s="22" t="str">
        <f>VLOOKUP(B35,'[1]LISTADO ATM'!$A$2:$C$822,3,0)</f>
        <v>DISTRITO NACIONAL</v>
      </c>
      <c r="B35" s="22">
        <v>718</v>
      </c>
      <c r="C35" s="25" t="str">
        <f>VLOOKUP(B35,'[1]LISTADO ATM'!$A$2:$B$822,2,0)</f>
        <v xml:space="preserve">ATM Feria Ganadera </v>
      </c>
      <c r="D35" s="15" t="s">
        <v>10</v>
      </c>
      <c r="E35" s="27">
        <v>3335931866</v>
      </c>
    </row>
    <row r="36" spans="1:5" ht="18.75" customHeight="1" x14ac:dyDescent="0.25">
      <c r="A36" s="22" t="str">
        <f>VLOOKUP(B36,'[1]LISTADO ATM'!$A$2:$C$822,3,0)</f>
        <v>NORTE</v>
      </c>
      <c r="B36" s="22">
        <v>157</v>
      </c>
      <c r="C36" s="25" t="str">
        <f>VLOOKUP(B36,'[1]LISTADO ATM'!$A$2:$B$822,2,0)</f>
        <v xml:space="preserve">ATM Oficina Samaná </v>
      </c>
      <c r="D36" s="15" t="s">
        <v>10</v>
      </c>
      <c r="E36" s="27">
        <v>3335931868</v>
      </c>
    </row>
    <row r="37" spans="1:5" ht="18.75" customHeight="1" x14ac:dyDescent="0.25">
      <c r="A37" s="22" t="str">
        <f>VLOOKUP(B37,'[1]LISTADO ATM'!$A$2:$C$822,3,0)</f>
        <v>DISTRITO NACIONAL</v>
      </c>
      <c r="B37" s="22">
        <v>516</v>
      </c>
      <c r="C37" s="25" t="str">
        <f>VLOOKUP(B37,'[1]LISTADO ATM'!$A$2:$B$822,2,0)</f>
        <v xml:space="preserve">ATM Oficina Gascue </v>
      </c>
      <c r="D37" s="15" t="s">
        <v>10</v>
      </c>
      <c r="E37" s="27">
        <v>3335931869</v>
      </c>
    </row>
    <row r="38" spans="1:5" ht="18.75" customHeight="1" x14ac:dyDescent="0.25">
      <c r="A38" s="22" t="str">
        <f>VLOOKUP(B38,'[1]LISTADO ATM'!$A$2:$C$822,3,0)</f>
        <v>DISTRITO NACIONAL</v>
      </c>
      <c r="B38" s="22">
        <v>407</v>
      </c>
      <c r="C38" s="25" t="str">
        <f>VLOOKUP(B38,'[1]LISTADO ATM'!$A$2:$B$822,2,0)</f>
        <v xml:space="preserve">ATM Multicentro La Sirena Villa Mella </v>
      </c>
      <c r="D38" s="15" t="s">
        <v>10</v>
      </c>
      <c r="E38" s="27">
        <v>3335931916</v>
      </c>
    </row>
    <row r="39" spans="1:5" ht="18.75" customHeight="1" x14ac:dyDescent="0.25">
      <c r="A39" s="22" t="str">
        <f>VLOOKUP(B39,'[1]LISTADO ATM'!$A$2:$C$822,3,0)</f>
        <v>DISTRITO NACIONAL</v>
      </c>
      <c r="B39" s="22">
        <v>461</v>
      </c>
      <c r="C39" s="25" t="str">
        <f>VLOOKUP(B39,'[1]LISTADO ATM'!$A$2:$B$822,2,0)</f>
        <v xml:space="preserve">ATM Autobanco Sarasota I </v>
      </c>
      <c r="D39" s="15" t="s">
        <v>10</v>
      </c>
      <c r="E39" s="27">
        <v>3335931917</v>
      </c>
    </row>
    <row r="40" spans="1:5" ht="18.75" thickBot="1" x14ac:dyDescent="0.3">
      <c r="A40" s="26"/>
      <c r="B40" s="36">
        <f>COUNT(B19:B39)</f>
        <v>21</v>
      </c>
      <c r="C40" s="14"/>
      <c r="D40" s="14"/>
      <c r="E40" s="14"/>
    </row>
    <row r="41" spans="1:5" ht="15.75" thickBot="1" x14ac:dyDescent="0.3">
      <c r="B41" s="5"/>
      <c r="E41" s="5"/>
    </row>
    <row r="42" spans="1:5" ht="18.75" customHeight="1" thickBot="1" x14ac:dyDescent="0.3">
      <c r="A42" s="47" t="s">
        <v>20</v>
      </c>
      <c r="B42" s="48"/>
      <c r="C42" s="48"/>
      <c r="D42" s="48"/>
      <c r="E42" s="49"/>
    </row>
    <row r="43" spans="1:5" ht="18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5" ht="18" x14ac:dyDescent="0.25">
      <c r="A44" s="33" t="str">
        <f>VLOOKUP(B44,'[1]LISTADO ATM'!$A$2:$C$822,3,0)</f>
        <v>DISTRITO NACIONAL</v>
      </c>
      <c r="B44" s="37">
        <v>577</v>
      </c>
      <c r="C44" s="25" t="str">
        <f>VLOOKUP(B44,'[1]LISTADO ATM'!$A$2:$B$822,2,0)</f>
        <v xml:space="preserve">ATM Olé Ave. Duarte </v>
      </c>
      <c r="D44" s="22" t="s">
        <v>18</v>
      </c>
      <c r="E44" s="27" t="s">
        <v>40</v>
      </c>
    </row>
    <row r="45" spans="1:5" ht="18" x14ac:dyDescent="0.25">
      <c r="A45" s="33" t="str">
        <f>VLOOKUP(B45,'[1]LISTADO ATM'!$A$2:$C$822,3,0)</f>
        <v>DISTRITO NACIONAL</v>
      </c>
      <c r="B45" s="37">
        <v>981</v>
      </c>
      <c r="C45" s="25" t="str">
        <f>VLOOKUP(B45,'[1]LISTADO ATM'!$A$2:$B$822,2,0)</f>
        <v xml:space="preserve">ATM Edificio 911 </v>
      </c>
      <c r="D45" s="22" t="s">
        <v>18</v>
      </c>
      <c r="E45" s="27">
        <v>3335930175</v>
      </c>
    </row>
    <row r="46" spans="1:5" ht="18" x14ac:dyDescent="0.25">
      <c r="A46" s="33" t="str">
        <f>VLOOKUP(B46,'[1]LISTADO ATM'!$A$2:$C$822,3,0)</f>
        <v>NORTE</v>
      </c>
      <c r="B46" s="37">
        <v>851</v>
      </c>
      <c r="C46" s="25" t="str">
        <f>VLOOKUP(B46,'[1]LISTADO ATM'!$A$2:$B$822,2,0)</f>
        <v xml:space="preserve">ATM Hospital Vinicio Calventi </v>
      </c>
      <c r="D46" s="22" t="s">
        <v>18</v>
      </c>
      <c r="E46" s="27" t="s">
        <v>29</v>
      </c>
    </row>
    <row r="47" spans="1:5" ht="18" x14ac:dyDescent="0.25">
      <c r="A47" s="33" t="str">
        <f>VLOOKUP(B47,'[1]LISTADO ATM'!$A$2:$C$822,3,0)</f>
        <v>DISTRITO NACIONAL</v>
      </c>
      <c r="B47" s="37">
        <v>558</v>
      </c>
      <c r="C47" s="25" t="str">
        <f>VLOOKUP(B47,'[1]LISTADO ATM'!$A$2:$B$822,2,0)</f>
        <v xml:space="preserve">ATM Base Naval 27 de Febrero (Sans Soucí) </v>
      </c>
      <c r="D47" s="22" t="s">
        <v>18</v>
      </c>
      <c r="E47" s="27" t="s">
        <v>31</v>
      </c>
    </row>
    <row r="48" spans="1:5" ht="18" x14ac:dyDescent="0.25">
      <c r="A48" s="33" t="str">
        <f>VLOOKUP(B48,'[1]LISTADO ATM'!$A$2:$C$822,3,0)</f>
        <v>DISTRITO NACIONAL</v>
      </c>
      <c r="B48" s="37">
        <v>194</v>
      </c>
      <c r="C48" s="25" t="str">
        <f>VLOOKUP(B48,'[1]LISTADO ATM'!$A$2:$B$822,2,0)</f>
        <v xml:space="preserve">ATM UNP Pantoja </v>
      </c>
      <c r="D48" s="22" t="s">
        <v>18</v>
      </c>
      <c r="E48" s="27" t="s">
        <v>32</v>
      </c>
    </row>
    <row r="49" spans="1:5" ht="18" x14ac:dyDescent="0.25">
      <c r="A49" s="33" t="str">
        <f>VLOOKUP(B49,'[1]LISTADO ATM'!$A$2:$C$822,3,0)</f>
        <v>SUR</v>
      </c>
      <c r="B49" s="37">
        <v>699</v>
      </c>
      <c r="C49" s="25" t="str">
        <f>VLOOKUP(B49,'[1]LISTADO ATM'!$A$2:$B$822,2,0)</f>
        <v>ATM S/M Bravo Bani</v>
      </c>
      <c r="D49" s="22" t="s">
        <v>18</v>
      </c>
      <c r="E49" s="27" t="s">
        <v>34</v>
      </c>
    </row>
    <row r="50" spans="1:5" ht="18" x14ac:dyDescent="0.25">
      <c r="A50" s="33" t="str">
        <f>VLOOKUP(B50,'[1]LISTADO ATM'!$A$2:$C$822,3,0)</f>
        <v>DISTRITO NACIONAL</v>
      </c>
      <c r="B50" s="37">
        <v>735</v>
      </c>
      <c r="C50" s="25" t="str">
        <f>VLOOKUP(B50,'[1]LISTADO ATM'!$A$2:$B$822,2,0)</f>
        <v xml:space="preserve">ATM Oficina Independencia II  </v>
      </c>
      <c r="D50" s="22" t="s">
        <v>18</v>
      </c>
      <c r="E50" s="27">
        <v>3335931772</v>
      </c>
    </row>
    <row r="51" spans="1:5" ht="18" x14ac:dyDescent="0.25">
      <c r="A51" s="33" t="str">
        <f>VLOOKUP(B51,'[1]LISTADO ATM'!$A$2:$C$822,3,0)</f>
        <v>NORTE</v>
      </c>
      <c r="B51" s="37">
        <v>748</v>
      </c>
      <c r="C51" s="25" t="str">
        <f>VLOOKUP(B51,'[1]LISTADO ATM'!$A$2:$B$822,2,0)</f>
        <v xml:space="preserve">ATM Centro de Caja (Santiago) </v>
      </c>
      <c r="D51" s="22" t="s">
        <v>18</v>
      </c>
      <c r="E51" s="27">
        <v>3335931775</v>
      </c>
    </row>
    <row r="52" spans="1:5" ht="18" x14ac:dyDescent="0.25">
      <c r="A52" s="33" t="str">
        <f>VLOOKUP(B52,'[1]LISTADO ATM'!$A$2:$C$822,3,0)</f>
        <v>ESTE</v>
      </c>
      <c r="B52" s="37">
        <v>293</v>
      </c>
      <c r="C52" s="25" t="str">
        <f>VLOOKUP(B52,'[1]LISTADO ATM'!$A$2:$B$822,2,0)</f>
        <v xml:space="preserve">ATM S/M Nueva Visión (San Pedro) </v>
      </c>
      <c r="D52" s="22" t="s">
        <v>18</v>
      </c>
      <c r="E52" s="27">
        <v>3335931799</v>
      </c>
    </row>
    <row r="53" spans="1:5" ht="18" x14ac:dyDescent="0.25">
      <c r="A53" s="33" t="str">
        <f>VLOOKUP(B53,'[1]LISTADO ATM'!$A$2:$C$822,3,0)</f>
        <v>DISTRITO NACIONAL</v>
      </c>
      <c r="B53" s="37">
        <v>267</v>
      </c>
      <c r="C53" s="25" t="str">
        <f>VLOOKUP(B53,'[1]LISTADO ATM'!$A$2:$B$822,2,0)</f>
        <v xml:space="preserve">ATM Centro de Caja México </v>
      </c>
      <c r="D53" s="22" t="s">
        <v>18</v>
      </c>
      <c r="E53" s="27">
        <v>3335931807</v>
      </c>
    </row>
    <row r="54" spans="1:5" ht="18" x14ac:dyDescent="0.25">
      <c r="A54" s="33" t="str">
        <f>VLOOKUP(B54,'[1]LISTADO ATM'!$A$2:$C$822,3,0)</f>
        <v>DISTRITO NACIONAL</v>
      </c>
      <c r="B54" s="37">
        <v>911</v>
      </c>
      <c r="C54" s="25" t="str">
        <f>VLOOKUP(B54,'[1]LISTADO ATM'!$A$2:$B$822,2,0)</f>
        <v xml:space="preserve">ATM Oficina Venezuela II </v>
      </c>
      <c r="D54" s="22" t="s">
        <v>18</v>
      </c>
      <c r="E54" s="27">
        <v>3335931835</v>
      </c>
    </row>
    <row r="55" spans="1:5" ht="18" x14ac:dyDescent="0.25">
      <c r="A55" s="33" t="str">
        <f>VLOOKUP(B55,'[1]LISTADO ATM'!$A$2:$C$822,3,0)</f>
        <v>NORTE</v>
      </c>
      <c r="B55" s="37">
        <v>878</v>
      </c>
      <c r="C55" s="25" t="str">
        <f>VLOOKUP(B55,'[1]LISTADO ATM'!$A$2:$B$822,2,0)</f>
        <v>ATM UNP Cabral Y Baez</v>
      </c>
      <c r="D55" s="22" t="s">
        <v>18</v>
      </c>
      <c r="E55" s="27">
        <v>3335931842</v>
      </c>
    </row>
    <row r="56" spans="1:5" ht="18" x14ac:dyDescent="0.25">
      <c r="A56" s="33" t="str">
        <f>VLOOKUP(B56,'[1]LISTADO ATM'!$A$2:$C$822,3,0)</f>
        <v>NORTE</v>
      </c>
      <c r="B56" s="37">
        <v>687</v>
      </c>
      <c r="C56" s="25" t="str">
        <f>VLOOKUP(B56,'[1]LISTADO ATM'!$A$2:$B$822,2,0)</f>
        <v>ATM Oficina Monterrico II</v>
      </c>
      <c r="D56" s="22" t="s">
        <v>18</v>
      </c>
      <c r="E56" s="27">
        <v>3335931864</v>
      </c>
    </row>
    <row r="57" spans="1:5" ht="18" x14ac:dyDescent="0.25">
      <c r="A57" s="33" t="str">
        <f>VLOOKUP(B57,'[1]LISTADO ATM'!$A$2:$C$822,3,0)</f>
        <v>DISTRITO NACIONAL</v>
      </c>
      <c r="B57" s="37">
        <v>624</v>
      </c>
      <c r="C57" s="25" t="str">
        <f>VLOOKUP(B57,'[1]LISTADO ATM'!$A$2:$B$822,2,0)</f>
        <v xml:space="preserve">ATM Policía Nacional I </v>
      </c>
      <c r="D57" s="22" t="s">
        <v>18</v>
      </c>
      <c r="E57" s="27">
        <v>3335931905</v>
      </c>
    </row>
    <row r="58" spans="1:5" ht="18" x14ac:dyDescent="0.25">
      <c r="A58" s="33" t="str">
        <f>VLOOKUP(B58,'[1]LISTADO ATM'!$A$2:$C$822,3,0)</f>
        <v>NORTE</v>
      </c>
      <c r="B58" s="37">
        <v>736</v>
      </c>
      <c r="C58" s="25" t="str">
        <f>VLOOKUP(B58,'[1]LISTADO ATM'!$A$2:$B$822,2,0)</f>
        <v xml:space="preserve">ATM Oficina Puerto Plata I </v>
      </c>
      <c r="D58" s="22" t="s">
        <v>18</v>
      </c>
      <c r="E58" s="27">
        <v>3335931906</v>
      </c>
    </row>
    <row r="59" spans="1:5" ht="18" x14ac:dyDescent="0.25">
      <c r="A59" s="33" t="str">
        <f>VLOOKUP(B59,'[1]LISTADO ATM'!$A$2:$C$822,3,0)</f>
        <v>SUR</v>
      </c>
      <c r="B59" s="37">
        <v>765</v>
      </c>
      <c r="C59" s="25" t="str">
        <f>VLOOKUP(B59,'[1]LISTADO ATM'!$A$2:$B$822,2,0)</f>
        <v xml:space="preserve">ATM Oficina Azua I </v>
      </c>
      <c r="D59" s="22" t="s">
        <v>18</v>
      </c>
      <c r="E59" s="27">
        <v>3335931918</v>
      </c>
    </row>
    <row r="60" spans="1:5" ht="18" x14ac:dyDescent="0.25">
      <c r="A60" s="33" t="str">
        <f>VLOOKUP(B60,'[1]LISTADO ATM'!$A$2:$C$822,3,0)</f>
        <v>NORTE</v>
      </c>
      <c r="B60" s="37">
        <v>987</v>
      </c>
      <c r="C60" s="25" t="str">
        <f>VLOOKUP(B60,'[1]LISTADO ATM'!$A$2:$B$822,2,0)</f>
        <v xml:space="preserve">ATM S/M Jumbo (Moca) </v>
      </c>
      <c r="D60" s="22" t="s">
        <v>18</v>
      </c>
      <c r="E60" s="27">
        <v>3335931920</v>
      </c>
    </row>
    <row r="61" spans="1:5" ht="18" x14ac:dyDescent="0.25">
      <c r="A61" s="26" t="s">
        <v>11</v>
      </c>
      <c r="B61" s="38">
        <f>COUNT(B44:B60)</f>
        <v>17</v>
      </c>
      <c r="C61" s="14"/>
      <c r="D61" s="14"/>
      <c r="E61" s="14"/>
    </row>
    <row r="62" spans="1:5" ht="15.75" thickBot="1" x14ac:dyDescent="0.3">
      <c r="B62" s="5"/>
      <c r="E62" s="5"/>
    </row>
    <row r="63" spans="1:5" ht="18" customHeight="1" x14ac:dyDescent="0.25">
      <c r="A63" s="54" t="s">
        <v>13</v>
      </c>
      <c r="B63" s="55"/>
      <c r="C63" s="55"/>
      <c r="D63" s="55"/>
      <c r="E63" s="56"/>
    </row>
    <row r="64" spans="1:5" ht="18" x14ac:dyDescent="0.25">
      <c r="A64" s="2" t="s">
        <v>5</v>
      </c>
      <c r="B64" s="2" t="s">
        <v>6</v>
      </c>
      <c r="C64" s="4" t="s">
        <v>7</v>
      </c>
      <c r="D64" s="18" t="s">
        <v>8</v>
      </c>
      <c r="E64" s="18" t="s">
        <v>9</v>
      </c>
    </row>
    <row r="65" spans="1:5" ht="18" x14ac:dyDescent="0.25">
      <c r="A65" s="19" t="str">
        <f>VLOOKUP(B65,'[1]LISTADO ATM'!$A$2:$C$822,3,0)</f>
        <v>DISTRITO NACIONAL</v>
      </c>
      <c r="B65" s="22">
        <v>231</v>
      </c>
      <c r="C65" s="25" t="str">
        <f>VLOOKUP(B65,'[1]LISTADO ATM'!$A$2:$B$822,2,0)</f>
        <v xml:space="preserve">ATM Oficina Zona Oriental </v>
      </c>
      <c r="D65" s="39" t="s">
        <v>22</v>
      </c>
      <c r="E65" s="22" t="s">
        <v>26</v>
      </c>
    </row>
    <row r="66" spans="1:5" ht="18" x14ac:dyDescent="0.25">
      <c r="A66" s="19" t="str">
        <f>VLOOKUP(B66,'[1]LISTADO ATM'!$A$2:$C$822,3,0)</f>
        <v>DISTRITO NACIONAL</v>
      </c>
      <c r="B66" s="22">
        <v>70</v>
      </c>
      <c r="C66" s="25" t="str">
        <f>VLOOKUP(B66,'[1]LISTADO ATM'!$A$2:$B$822,2,0)</f>
        <v xml:space="preserve">ATM Autoservicio Plaza Lama Zona Oriental </v>
      </c>
      <c r="D66" s="39" t="s">
        <v>22</v>
      </c>
      <c r="E66" s="22" t="s">
        <v>27</v>
      </c>
    </row>
    <row r="67" spans="1:5" ht="18" x14ac:dyDescent="0.25">
      <c r="A67" s="19" t="str">
        <f>VLOOKUP(B67,'[1]LISTADO ATM'!$A$2:$C$822,3,0)</f>
        <v>DISTRITO NACIONAL</v>
      </c>
      <c r="B67" s="22">
        <v>755</v>
      </c>
      <c r="C67" s="25" t="str">
        <f>VLOOKUP(B67,'[1]LISTADO ATM'!$A$2:$B$822,2,0)</f>
        <v xml:space="preserve">ATM Oficina Galería del Este (Plaza) </v>
      </c>
      <c r="D67" s="39" t="s">
        <v>22</v>
      </c>
      <c r="E67" s="22">
        <v>3335931910</v>
      </c>
    </row>
    <row r="68" spans="1:5" ht="18" x14ac:dyDescent="0.25">
      <c r="A68" s="19" t="str">
        <f>VLOOKUP(B68,'[1]LISTADO ATM'!$A$2:$C$822,3,0)</f>
        <v>NORTE</v>
      </c>
      <c r="B68" s="22">
        <v>304</v>
      </c>
      <c r="C68" s="25" t="str">
        <f>VLOOKUP(B68,'[1]LISTADO ATM'!$A$2:$B$822,2,0)</f>
        <v xml:space="preserve">ATM Multicentro La Sirena Estrella Sadhala </v>
      </c>
      <c r="D68" s="39" t="s">
        <v>22</v>
      </c>
      <c r="E68" s="22">
        <v>3335931911</v>
      </c>
    </row>
    <row r="69" spans="1:5" ht="18" x14ac:dyDescent="0.25">
      <c r="A69" s="19" t="str">
        <f>VLOOKUP(B69,'[1]LISTADO ATM'!$A$2:$C$822,3,0)</f>
        <v>ESTE</v>
      </c>
      <c r="B69" s="22">
        <v>386</v>
      </c>
      <c r="C69" s="25" t="str">
        <f>VLOOKUP(B69,'[1]LISTADO ATM'!$A$2:$B$822,2,0)</f>
        <v xml:space="preserve">ATM Plaza Verón II </v>
      </c>
      <c r="D69" s="39" t="s">
        <v>39</v>
      </c>
      <c r="E69" s="22">
        <v>3335931912</v>
      </c>
    </row>
    <row r="70" spans="1:5" ht="18" x14ac:dyDescent="0.25">
      <c r="A70" s="19" t="str">
        <f>VLOOKUP(B70,'[1]LISTADO ATM'!$A$2:$C$822,3,0)</f>
        <v>DISTRITO NACIONAL</v>
      </c>
      <c r="B70" s="22">
        <v>946</v>
      </c>
      <c r="C70" s="25" t="str">
        <f>VLOOKUP(B70,'[1]LISTADO ATM'!$A$2:$B$822,2,0)</f>
        <v xml:space="preserve">ATM Oficina Núñez de Cáceres I </v>
      </c>
      <c r="D70" s="39" t="s">
        <v>22</v>
      </c>
      <c r="E70" s="22">
        <v>3335931913</v>
      </c>
    </row>
    <row r="71" spans="1:5" ht="18" x14ac:dyDescent="0.25">
      <c r="A71" s="26" t="s">
        <v>11</v>
      </c>
      <c r="B71" s="38">
        <f>COUNT(B65:B70)</f>
        <v>6</v>
      </c>
      <c r="C71" s="14"/>
      <c r="D71" s="17"/>
      <c r="E71" s="17"/>
    </row>
    <row r="72" spans="1:5" ht="15.75" thickBot="1" x14ac:dyDescent="0.3">
      <c r="B72" s="5"/>
      <c r="E72" s="5"/>
    </row>
    <row r="73" spans="1:5" ht="18.75" customHeight="1" thickBot="1" x14ac:dyDescent="0.3">
      <c r="A73" s="52" t="s">
        <v>12</v>
      </c>
      <c r="B73" s="53"/>
      <c r="C73" t="s">
        <v>17</v>
      </c>
      <c r="D73" s="5"/>
      <c r="E73" s="5"/>
    </row>
    <row r="74" spans="1:5" ht="18.75" thickBot="1" x14ac:dyDescent="0.3">
      <c r="A74" s="34">
        <f>+B40+B61+B71</f>
        <v>44</v>
      </c>
      <c r="B74" s="35"/>
    </row>
    <row r="75" spans="1:5" ht="15.75" thickBot="1" x14ac:dyDescent="0.3">
      <c r="B75" s="5"/>
      <c r="E75" s="5"/>
    </row>
    <row r="76" spans="1:5" ht="18.75" customHeight="1" thickBot="1" x14ac:dyDescent="0.3">
      <c r="A76" s="47" t="s">
        <v>15</v>
      </c>
      <c r="B76" s="48"/>
      <c r="C76" s="48"/>
      <c r="D76" s="48"/>
      <c r="E76" s="49"/>
    </row>
    <row r="77" spans="1:5" ht="18" x14ac:dyDescent="0.25">
      <c r="A77" s="6" t="s">
        <v>5</v>
      </c>
      <c r="B77" s="6" t="s">
        <v>6</v>
      </c>
      <c r="C77" s="4" t="s">
        <v>7</v>
      </c>
      <c r="D77" s="50" t="s">
        <v>8</v>
      </c>
      <c r="E77" s="51"/>
    </row>
    <row r="78" spans="1:5" ht="18" x14ac:dyDescent="0.25">
      <c r="A78" s="22" t="str">
        <f>VLOOKUP(B78,'[1]LISTADO ATM'!$A$2:$C$822,3,0)</f>
        <v>DISTRITO NACIONAL</v>
      </c>
      <c r="B78" s="22">
        <v>568</v>
      </c>
      <c r="C78" s="22" t="str">
        <f>VLOOKUP(B78,'[1]LISTADO ATM'!$A$2:$B$822,2,0)</f>
        <v xml:space="preserve">ATM Ministerio de Educación </v>
      </c>
      <c r="D78" s="42" t="s">
        <v>23</v>
      </c>
      <c r="E78" s="43"/>
    </row>
    <row r="79" spans="1:5" ht="18" x14ac:dyDescent="0.25">
      <c r="A79" s="22" t="str">
        <f>VLOOKUP(B79,'[1]LISTADO ATM'!$A$2:$C$822,3,0)</f>
        <v>ESTE</v>
      </c>
      <c r="B79" s="22">
        <v>294</v>
      </c>
      <c r="C79" s="22" t="str">
        <f>VLOOKUP(B79,'[1]LISTADO ATM'!$A$2:$B$822,2,0)</f>
        <v xml:space="preserve">ATM Plaza Zaglul San Pedro II </v>
      </c>
      <c r="D79" s="42" t="s">
        <v>21</v>
      </c>
      <c r="E79" s="43"/>
    </row>
    <row r="80" spans="1:5" ht="18" x14ac:dyDescent="0.25">
      <c r="A80" s="22" t="str">
        <f>VLOOKUP(B80,'[1]LISTADO ATM'!$A$2:$C$822,3,0)</f>
        <v>DISTRITO NACIONAL</v>
      </c>
      <c r="B80" s="22">
        <v>578</v>
      </c>
      <c r="C80" s="22" t="str">
        <f>VLOOKUP(B80,'[1]LISTADO ATM'!$A$2:$B$822,2,0)</f>
        <v xml:space="preserve">ATM Procuraduría General de la República </v>
      </c>
      <c r="D80" s="42" t="s">
        <v>23</v>
      </c>
      <c r="E80" s="43"/>
    </row>
    <row r="81" spans="1:5" ht="18" x14ac:dyDescent="0.25">
      <c r="A81" s="22" t="str">
        <f>VLOOKUP(B81,'[1]LISTADO ATM'!$A$2:$C$822,3,0)</f>
        <v>ESTE</v>
      </c>
      <c r="B81" s="22">
        <v>159</v>
      </c>
      <c r="C81" s="22" t="str">
        <f>VLOOKUP(B81,'[1]LISTADO ATM'!$A$2:$B$822,2,0)</f>
        <v xml:space="preserve">ATM Hotel Dreams Bayahibe I </v>
      </c>
      <c r="D81" s="42" t="s">
        <v>21</v>
      </c>
      <c r="E81" s="43"/>
    </row>
    <row r="82" spans="1:5" ht="18" x14ac:dyDescent="0.25">
      <c r="A82" s="22" t="str">
        <f>VLOOKUP(B82,'[1]LISTADO ATM'!$A$2:$C$822,3,0)</f>
        <v>ESTE</v>
      </c>
      <c r="B82" s="22">
        <v>945</v>
      </c>
      <c r="C82" s="22" t="str">
        <f>VLOOKUP(B82,'[1]LISTADO ATM'!$A$2:$B$822,2,0)</f>
        <v xml:space="preserve">ATM UNP El Valle (Hato Mayor) </v>
      </c>
      <c r="D82" s="42" t="s">
        <v>25</v>
      </c>
      <c r="E82" s="43"/>
    </row>
    <row r="83" spans="1:5" ht="18" x14ac:dyDescent="0.25">
      <c r="A83" s="22" t="str">
        <f>VLOOKUP(B83,'[1]LISTADO ATM'!$A$2:$C$822,3,0)</f>
        <v>NORTE</v>
      </c>
      <c r="B83" s="22">
        <v>888</v>
      </c>
      <c r="C83" s="22" t="str">
        <f>VLOOKUP(B83,'[1]LISTADO ATM'!$A$2:$B$822,2,0)</f>
        <v>ATM Oficina galeria 56 II (SFM)</v>
      </c>
      <c r="D83" s="42" t="s">
        <v>25</v>
      </c>
      <c r="E83" s="43"/>
    </row>
    <row r="84" spans="1:5" ht="17.25" customHeight="1" x14ac:dyDescent="0.25">
      <c r="A84" s="22" t="str">
        <f>VLOOKUP(B84,'[1]LISTADO ATM'!$A$2:$C$822,3,0)</f>
        <v>ESTE</v>
      </c>
      <c r="B84" s="22">
        <v>159</v>
      </c>
      <c r="C84" s="22" t="str">
        <f>VLOOKUP(B84,'[1]LISTADO ATM'!$A$2:$B$822,2,0)</f>
        <v xml:space="preserve">ATM Hotel Dreams Bayahibe I </v>
      </c>
      <c r="D84" s="42" t="s">
        <v>21</v>
      </c>
      <c r="E84" s="43"/>
    </row>
    <row r="85" spans="1:5" ht="17.25" customHeight="1" x14ac:dyDescent="0.25">
      <c r="A85" s="22" t="str">
        <f>VLOOKUP(B85,'[1]LISTADO ATM'!$A$2:$C$822,3,0)</f>
        <v>DISTRITO NACIONAL</v>
      </c>
      <c r="B85" s="22">
        <v>13</v>
      </c>
      <c r="C85" s="22" t="str">
        <f>VLOOKUP(B85,'[1]LISTADO ATM'!$A$2:$B$822,2,0)</f>
        <v xml:space="preserve">ATM CDEEE </v>
      </c>
      <c r="D85" s="42" t="s">
        <v>21</v>
      </c>
      <c r="E85" s="43"/>
    </row>
    <row r="86" spans="1:5" ht="17.25" customHeight="1" x14ac:dyDescent="0.25">
      <c r="A86" s="22" t="str">
        <f>VLOOKUP(B86,'[1]LISTADO ATM'!$A$2:$C$822,3,0)</f>
        <v>DISTRITO NACIONAL</v>
      </c>
      <c r="B86" s="22">
        <v>554</v>
      </c>
      <c r="C86" s="22" t="str">
        <f>VLOOKUP(B86,'[1]LISTADO ATM'!$A$2:$B$822,2,0)</f>
        <v xml:space="preserve">ATM Oficina Isabel La Católica I </v>
      </c>
      <c r="D86" s="42" t="s">
        <v>25</v>
      </c>
      <c r="E86" s="43"/>
    </row>
    <row r="87" spans="1:5" ht="17.25" customHeight="1" x14ac:dyDescent="0.25">
      <c r="A87" s="22" t="str">
        <f>VLOOKUP(B87,'[1]LISTADO ATM'!$A$2:$C$822,3,0)</f>
        <v>DISTRITO NACIONAL</v>
      </c>
      <c r="B87" s="22">
        <v>346</v>
      </c>
      <c r="C87" s="22" t="str">
        <f>VLOOKUP(B87,'[1]LISTADO ATM'!$A$2:$B$822,2,0)</f>
        <v>ATM Ministerio de Industria y Comercio</v>
      </c>
      <c r="D87" s="42" t="s">
        <v>21</v>
      </c>
      <c r="E87" s="43"/>
    </row>
    <row r="88" spans="1:5" ht="17.25" customHeight="1" x14ac:dyDescent="0.25">
      <c r="A88" s="22" t="str">
        <f>VLOOKUP(B88,'[1]LISTADO ATM'!$A$2:$C$822,3,0)</f>
        <v>ESTE</v>
      </c>
      <c r="B88" s="22">
        <v>294</v>
      </c>
      <c r="C88" s="22" t="str">
        <f>VLOOKUP(B88,'[1]LISTADO ATM'!$A$2:$B$822,2,0)</f>
        <v xml:space="preserve">ATM Plaza Zaglul San Pedro II </v>
      </c>
      <c r="D88" s="42" t="s">
        <v>21</v>
      </c>
      <c r="E88" s="43"/>
    </row>
    <row r="89" spans="1:5" ht="17.25" customHeight="1" x14ac:dyDescent="0.25">
      <c r="A89" s="22" t="str">
        <f>VLOOKUP(B89,'[1]LISTADO ATM'!$A$2:$C$822,3,0)</f>
        <v>ESTE</v>
      </c>
      <c r="B89" s="22">
        <v>630</v>
      </c>
      <c r="C89" s="22" t="str">
        <f>VLOOKUP(B89,'[1]LISTADO ATM'!$A$2:$B$822,2,0)</f>
        <v xml:space="preserve">ATM Oficina Plaza Zaglul (SPM) </v>
      </c>
      <c r="D89" s="42" t="s">
        <v>25</v>
      </c>
      <c r="E89" s="43"/>
    </row>
    <row r="90" spans="1:5" ht="17.25" customHeight="1" x14ac:dyDescent="0.25">
      <c r="A90" s="22" t="str">
        <f>VLOOKUP(B90,'[1]LISTADO ATM'!$A$2:$C$822,3,0)</f>
        <v>DISTRITO NACIONAL</v>
      </c>
      <c r="B90" s="22">
        <v>569</v>
      </c>
      <c r="C90" s="22" t="str">
        <f>VLOOKUP(B90,'[1]LISTADO ATM'!$A$2:$B$822,2,0)</f>
        <v xml:space="preserve">ATM Superintendencia de Seguros </v>
      </c>
      <c r="D90" s="42" t="s">
        <v>21</v>
      </c>
      <c r="E90" s="43"/>
    </row>
    <row r="91" spans="1:5" ht="17.25" customHeight="1" x14ac:dyDescent="0.25">
      <c r="A91" s="22" t="str">
        <f>VLOOKUP(B91,'[1]LISTADO ATM'!$A$2:$C$822,3,0)</f>
        <v>DISTRITO NACIONAL</v>
      </c>
      <c r="B91" s="22">
        <v>791</v>
      </c>
      <c r="C91" s="22" t="str">
        <f>VLOOKUP(B91,'[1]LISTADO ATM'!$A$2:$B$822,2,0)</f>
        <v xml:space="preserve">ATM Oficina Sans Soucí </v>
      </c>
      <c r="D91" s="42" t="s">
        <v>21</v>
      </c>
      <c r="E91" s="43"/>
    </row>
    <row r="92" spans="1:5" ht="17.25" customHeight="1" x14ac:dyDescent="0.25">
      <c r="A92" s="22" t="str">
        <f>VLOOKUP(B92,'[1]LISTADO ATM'!$A$2:$C$822,3,0)</f>
        <v>DISTRITO NACIONAL</v>
      </c>
      <c r="B92" s="22">
        <v>946</v>
      </c>
      <c r="C92" s="22" t="str">
        <f>VLOOKUP(B92,'[1]LISTADO ATM'!$A$2:$B$822,2,0)</f>
        <v xml:space="preserve">ATM Oficina Núñez de Cáceres I </v>
      </c>
      <c r="D92" s="42" t="s">
        <v>21</v>
      </c>
      <c r="E92" s="43"/>
    </row>
    <row r="93" spans="1:5" ht="17.25" customHeight="1" x14ac:dyDescent="0.25">
      <c r="A93" s="22" t="str">
        <f>VLOOKUP(B93,'[1]LISTADO ATM'!$A$2:$C$822,3,0)</f>
        <v>DISTRITO NACIONAL</v>
      </c>
      <c r="B93" s="22">
        <v>568</v>
      </c>
      <c r="C93" s="22" t="str">
        <f>VLOOKUP(B93,'[1]LISTADO ATM'!$A$2:$B$822,2,0)</f>
        <v xml:space="preserve">ATM Ministerio de Educación </v>
      </c>
      <c r="D93" s="42" t="s">
        <v>21</v>
      </c>
      <c r="E93" s="43"/>
    </row>
    <row r="94" spans="1:5" ht="17.25" customHeight="1" x14ac:dyDescent="0.25">
      <c r="A94" s="22" t="str">
        <f>VLOOKUP(B94,'[1]LISTADO ATM'!$A$2:$C$822,3,0)</f>
        <v>DISTRITO NACIONAL</v>
      </c>
      <c r="B94" s="22">
        <v>13</v>
      </c>
      <c r="C94" s="22" t="str">
        <f>VLOOKUP(B94,'[1]LISTADO ATM'!$A$2:$B$822,2,0)</f>
        <v xml:space="preserve">ATM CDEEE </v>
      </c>
      <c r="D94" s="42" t="s">
        <v>21</v>
      </c>
      <c r="E94" s="43"/>
    </row>
    <row r="95" spans="1:5" ht="17.25" customHeight="1" x14ac:dyDescent="0.25">
      <c r="A95" s="22" t="str">
        <f>VLOOKUP(B95,'[1]LISTADO ATM'!$A$2:$C$822,3,0)</f>
        <v>DISTRITO NACIONAL</v>
      </c>
      <c r="B95" s="22">
        <v>23</v>
      </c>
      <c r="C95" s="22" t="str">
        <f>VLOOKUP(B95,'[1]LISTADO ATM'!$A$2:$B$822,2,0)</f>
        <v xml:space="preserve">ATM Oficina México </v>
      </c>
      <c r="D95" s="42" t="s">
        <v>23</v>
      </c>
      <c r="E95" s="43"/>
    </row>
    <row r="96" spans="1:5" ht="17.25" customHeight="1" x14ac:dyDescent="0.25">
      <c r="A96" s="22" t="str">
        <f>VLOOKUP(B96,'[1]LISTADO ATM'!$A$2:$C$822,3,0)</f>
        <v>DISTRITO NACIONAL</v>
      </c>
      <c r="B96" s="22">
        <v>60</v>
      </c>
      <c r="C96" s="22" t="str">
        <f>VLOOKUP(B96,'[1]LISTADO ATM'!$A$2:$B$822,2,0)</f>
        <v xml:space="preserve">ATM Autobanco 27 de Febrero </v>
      </c>
      <c r="D96" s="42" t="s">
        <v>23</v>
      </c>
      <c r="E96" s="43"/>
    </row>
    <row r="97" spans="1:5" ht="17.25" customHeight="1" x14ac:dyDescent="0.25">
      <c r="A97" s="22" t="str">
        <f>VLOOKUP(B97,'[1]LISTADO ATM'!$A$2:$C$822,3,0)</f>
        <v>ESTE</v>
      </c>
      <c r="B97" s="22">
        <v>114</v>
      </c>
      <c r="C97" s="22" t="str">
        <f>VLOOKUP(B97,'[1]LISTADO ATM'!$A$2:$B$822,2,0)</f>
        <v xml:space="preserve">ATM Oficina Hato Mayor </v>
      </c>
      <c r="D97" s="42" t="s">
        <v>21</v>
      </c>
      <c r="E97" s="43"/>
    </row>
    <row r="98" spans="1:5" ht="17.25" customHeight="1" x14ac:dyDescent="0.25">
      <c r="A98" s="22" t="str">
        <f>VLOOKUP(B98,'[1]LISTADO ATM'!$A$2:$C$822,3,0)</f>
        <v>ESTE</v>
      </c>
      <c r="B98" s="22">
        <v>294</v>
      </c>
      <c r="C98" s="22" t="str">
        <f>VLOOKUP(B98,'[1]LISTADO ATM'!$A$2:$B$822,2,0)</f>
        <v xml:space="preserve">ATM Plaza Zaglul San Pedro II </v>
      </c>
      <c r="D98" s="42" t="s">
        <v>21</v>
      </c>
      <c r="E98" s="43"/>
    </row>
    <row r="99" spans="1:5" ht="17.25" customHeight="1" x14ac:dyDescent="0.25">
      <c r="A99" s="22" t="str">
        <f>VLOOKUP(B99,'[1]LISTADO ATM'!$A$2:$C$822,3,0)</f>
        <v>DISTRITO NACIONAL</v>
      </c>
      <c r="B99" s="22">
        <v>346</v>
      </c>
      <c r="C99" s="22" t="str">
        <f>VLOOKUP(B99,'[1]LISTADO ATM'!$A$2:$B$822,2,0)</f>
        <v>ATM Ministerio de Industria y Comercio</v>
      </c>
      <c r="D99" s="42" t="s">
        <v>21</v>
      </c>
      <c r="E99" s="43"/>
    </row>
    <row r="100" spans="1:5" ht="17.25" customHeight="1" x14ac:dyDescent="0.25">
      <c r="A100" s="22" t="str">
        <f>VLOOKUP(B100,'[1]LISTADO ATM'!$A$2:$C$822,3,0)</f>
        <v>DISTRITO NACIONAL</v>
      </c>
      <c r="B100" s="22">
        <v>527</v>
      </c>
      <c r="C100" s="22" t="str">
        <f>VLOOKUP(B100,'[1]LISTADO ATM'!$A$2:$B$822,2,0)</f>
        <v>ATM Oficina Zona Oriental II</v>
      </c>
      <c r="D100" s="42" t="s">
        <v>21</v>
      </c>
      <c r="E100" s="43"/>
    </row>
    <row r="101" spans="1:5" ht="17.25" customHeight="1" x14ac:dyDescent="0.25">
      <c r="A101" s="22" t="str">
        <f>VLOOKUP(B101,'[1]LISTADO ATM'!$A$2:$C$822,3,0)</f>
        <v>DISTRITO NACIONAL</v>
      </c>
      <c r="B101" s="22">
        <v>554</v>
      </c>
      <c r="C101" s="22" t="str">
        <f>VLOOKUP(B101,'[1]LISTADO ATM'!$A$2:$B$822,2,0)</f>
        <v xml:space="preserve">ATM Oficina Isabel La Católica I </v>
      </c>
      <c r="D101" s="42" t="s">
        <v>21</v>
      </c>
      <c r="E101" s="43"/>
    </row>
    <row r="102" spans="1:5" ht="17.25" customHeight="1" x14ac:dyDescent="0.25">
      <c r="A102" s="22" t="str">
        <f>VLOOKUP(B102,'[1]LISTADO ATM'!$A$2:$C$822,3,0)</f>
        <v>DISTRITO NACIONAL</v>
      </c>
      <c r="B102" s="22">
        <v>557</v>
      </c>
      <c r="C102" s="22" t="str">
        <f>VLOOKUP(B102,'[1]LISTADO ATM'!$A$2:$B$822,2,0)</f>
        <v xml:space="preserve">ATM Multicentro La Sirena Ave. Mella </v>
      </c>
      <c r="D102" s="42" t="s">
        <v>23</v>
      </c>
      <c r="E102" s="43"/>
    </row>
    <row r="103" spans="1:5" ht="17.25" customHeight="1" x14ac:dyDescent="0.25">
      <c r="A103" s="22" t="str">
        <f>VLOOKUP(B103,'[1]LISTADO ATM'!$A$2:$C$822,3,0)</f>
        <v>DISTRITO NACIONAL</v>
      </c>
      <c r="B103" s="22">
        <v>569</v>
      </c>
      <c r="C103" s="22" t="str">
        <f>VLOOKUP(B103,'[1]LISTADO ATM'!$A$2:$B$822,2,0)</f>
        <v xml:space="preserve">ATM Superintendencia de Seguros </v>
      </c>
      <c r="D103" s="42" t="s">
        <v>21</v>
      </c>
      <c r="E103" s="43"/>
    </row>
    <row r="104" spans="1:5" ht="17.25" customHeight="1" x14ac:dyDescent="0.25">
      <c r="A104" s="22" t="str">
        <f>VLOOKUP(B104,'[1]LISTADO ATM'!$A$2:$C$822,3,0)</f>
        <v>NORTE</v>
      </c>
      <c r="B104" s="22">
        <v>632</v>
      </c>
      <c r="C104" s="22" t="str">
        <f>VLOOKUP(B104,'[1]LISTADO ATM'!$A$2:$B$822,2,0)</f>
        <v xml:space="preserve">ATM Autobanco Gurabo </v>
      </c>
      <c r="D104" s="42" t="s">
        <v>21</v>
      </c>
      <c r="E104" s="43"/>
    </row>
    <row r="105" spans="1:5" ht="17.25" customHeight="1" x14ac:dyDescent="0.25">
      <c r="A105" s="22" t="str">
        <f>VLOOKUP(B105,'[1]LISTADO ATM'!$A$2:$C$822,3,0)</f>
        <v>NORTE</v>
      </c>
      <c r="B105" s="22">
        <v>649</v>
      </c>
      <c r="C105" s="22" t="str">
        <f>VLOOKUP(B105,'[1]LISTADO ATM'!$A$2:$B$822,2,0)</f>
        <v xml:space="preserve">ATM Oficina Galería 56 (San Francisco de Macorís) </v>
      </c>
      <c r="D105" s="42" t="s">
        <v>25</v>
      </c>
      <c r="E105" s="43"/>
    </row>
    <row r="106" spans="1:5" ht="17.25" customHeight="1" x14ac:dyDescent="0.25">
      <c r="A106" s="22" t="str">
        <f>VLOOKUP(B106,'[1]LISTADO ATM'!$A$2:$C$822,3,0)</f>
        <v>DISTRITO NACIONAL</v>
      </c>
      <c r="B106" s="22">
        <v>713</v>
      </c>
      <c r="C106" s="22" t="str">
        <f>VLOOKUP(B106,'[1]LISTADO ATM'!$A$2:$B$822,2,0)</f>
        <v xml:space="preserve">ATM Oficina Las Américas </v>
      </c>
      <c r="D106" s="42" t="s">
        <v>21</v>
      </c>
      <c r="E106" s="43"/>
    </row>
    <row r="107" spans="1:5" ht="17.25" customHeight="1" x14ac:dyDescent="0.25">
      <c r="A107" s="22" t="str">
        <f>VLOOKUP(B107,'[1]LISTADO ATM'!$A$2:$C$822,3,0)</f>
        <v>NORTE</v>
      </c>
      <c r="B107" s="22">
        <v>888</v>
      </c>
      <c r="C107" s="22" t="str">
        <f>VLOOKUP(B107,'[1]LISTADO ATM'!$A$2:$B$822,2,0)</f>
        <v>ATM Oficina galeria 56 II (SFM)</v>
      </c>
      <c r="D107" s="42" t="s">
        <v>23</v>
      </c>
      <c r="E107" s="43"/>
    </row>
    <row r="108" spans="1:5" ht="17.25" customHeight="1" x14ac:dyDescent="0.25">
      <c r="A108" s="22" t="e">
        <f>VLOOKUP(B108,'[1]LISTADO ATM'!$A$2:$C$822,3,0)</f>
        <v>#N/A</v>
      </c>
      <c r="B108" s="22"/>
      <c r="C108" s="22" t="e">
        <f>VLOOKUP(B108,'[1]LISTADO ATM'!$A$2:$B$822,2,0)</f>
        <v>#N/A</v>
      </c>
      <c r="D108" s="40"/>
      <c r="E108" s="41"/>
    </row>
    <row r="109" spans="1:5" ht="17.25" customHeight="1" x14ac:dyDescent="0.25">
      <c r="A109" s="22" t="str">
        <f>VLOOKUP(B109,'[1]LISTADO ATM'!$A$2:$C$822,3,0)</f>
        <v>NORTE</v>
      </c>
      <c r="B109" s="22">
        <v>606</v>
      </c>
      <c r="C109" s="22" t="str">
        <f>VLOOKUP(B109,'[1]LISTADO ATM'!$A$2:$B$822,2,0)</f>
        <v xml:space="preserve">ATM UNP Manolo Tavarez Justo </v>
      </c>
      <c r="D109" s="42" t="s">
        <v>21</v>
      </c>
      <c r="E109" s="43"/>
    </row>
    <row r="110" spans="1:5" ht="17.25" customHeight="1" x14ac:dyDescent="0.25">
      <c r="A110" s="22" t="e">
        <f>VLOOKUP(B110,'[1]LISTADO ATM'!$A$2:$C$822,3,0)</f>
        <v>#N/A</v>
      </c>
      <c r="B110" s="22"/>
      <c r="C110" s="22" t="e">
        <f>VLOOKUP(B110,'[1]LISTADO ATM'!$A$2:$B$822,2,0)</f>
        <v>#N/A</v>
      </c>
      <c r="D110" s="40"/>
      <c r="E110" s="41"/>
    </row>
    <row r="111" spans="1:5" ht="17.25" customHeight="1" x14ac:dyDescent="0.25">
      <c r="A111" s="22" t="e">
        <f>VLOOKUP(B111,'[1]LISTADO ATM'!$A$2:$C$822,3,0)</f>
        <v>#N/A</v>
      </c>
      <c r="B111" s="22"/>
      <c r="C111" s="22" t="e">
        <f>VLOOKUP(B111,'[1]LISTADO ATM'!$A$2:$B$822,2,0)</f>
        <v>#N/A</v>
      </c>
      <c r="D111" s="40"/>
      <c r="E111" s="41"/>
    </row>
    <row r="112" spans="1:5" ht="17.25" customHeight="1" x14ac:dyDescent="0.25">
      <c r="A112" s="22" t="e">
        <f>VLOOKUP(B112,'[1]LISTADO ATM'!$A$2:$C$822,3,0)</f>
        <v>#N/A</v>
      </c>
      <c r="B112" s="22"/>
      <c r="C112" s="22" t="e">
        <f>VLOOKUP(B112,'[1]LISTADO ATM'!$A$2:$B$822,2,0)</f>
        <v>#N/A</v>
      </c>
      <c r="D112" s="40"/>
      <c r="E112" s="41"/>
    </row>
    <row r="113" spans="1:5" ht="17.25" customHeight="1" x14ac:dyDescent="0.25">
      <c r="A113" s="22" t="e">
        <f>VLOOKUP(B113,'[1]LISTADO ATM'!$A$2:$C$822,3,0)</f>
        <v>#N/A</v>
      </c>
      <c r="B113" s="22"/>
      <c r="C113" s="22" t="e">
        <f>VLOOKUP(B113,'[1]LISTADO ATM'!$A$2:$B$822,2,0)</f>
        <v>#N/A</v>
      </c>
      <c r="D113" s="40"/>
      <c r="E113" s="41"/>
    </row>
    <row r="114" spans="1:5" ht="18.75" thickBot="1" x14ac:dyDescent="0.3">
      <c r="A114" s="26" t="s">
        <v>11</v>
      </c>
      <c r="B114" s="36">
        <f>COUNT(B78:B113)</f>
        <v>31</v>
      </c>
      <c r="C114" s="23"/>
      <c r="D114" s="23"/>
      <c r="E114" s="24"/>
    </row>
  </sheetData>
  <mergeCells count="43">
    <mergeCell ref="D102:E102"/>
    <mergeCell ref="D103:E103"/>
    <mergeCell ref="D104:E104"/>
    <mergeCell ref="D105:E105"/>
    <mergeCell ref="D109:E109"/>
    <mergeCell ref="D97:E97"/>
    <mergeCell ref="D98:E98"/>
    <mergeCell ref="D99:E99"/>
    <mergeCell ref="D100:E100"/>
    <mergeCell ref="D101:E101"/>
    <mergeCell ref="A1:E1"/>
    <mergeCell ref="A2:E2"/>
    <mergeCell ref="A7:E7"/>
    <mergeCell ref="C10:E10"/>
    <mergeCell ref="A12:E12"/>
    <mergeCell ref="D78:E78"/>
    <mergeCell ref="D80:E80"/>
    <mergeCell ref="D81:E81"/>
    <mergeCell ref="D79:E79"/>
    <mergeCell ref="D82:E82"/>
    <mergeCell ref="C15:E15"/>
    <mergeCell ref="A17:E17"/>
    <mergeCell ref="D77:E77"/>
    <mergeCell ref="A76:E76"/>
    <mergeCell ref="A73:B73"/>
    <mergeCell ref="A63:E63"/>
    <mergeCell ref="A42:E42"/>
    <mergeCell ref="D83:E83"/>
    <mergeCell ref="D89:E89"/>
    <mergeCell ref="D84:E84"/>
    <mergeCell ref="D107:E107"/>
    <mergeCell ref="D95:E95"/>
    <mergeCell ref="D85:E85"/>
    <mergeCell ref="D86:E86"/>
    <mergeCell ref="D87:E87"/>
    <mergeCell ref="D88:E88"/>
    <mergeCell ref="D92:E92"/>
    <mergeCell ref="D93:E93"/>
    <mergeCell ref="D94:E94"/>
    <mergeCell ref="D90:E90"/>
    <mergeCell ref="D91:E91"/>
    <mergeCell ref="D106:E106"/>
    <mergeCell ref="D96:E9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356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356 238 648 628 169 142 512                                                       </v>
      </c>
    </row>
    <row r="3" spans="2:6" ht="18.75" thickBot="1" x14ac:dyDescent="0.3">
      <c r="B3" s="22">
        <v>238</v>
      </c>
      <c r="C3" s="29" t="s">
        <v>17</v>
      </c>
    </row>
    <row r="4" spans="2:6" ht="18.75" thickBot="1" x14ac:dyDescent="0.3">
      <c r="B4" s="22">
        <v>648</v>
      </c>
      <c r="C4" s="29" t="s">
        <v>17</v>
      </c>
    </row>
    <row r="5" spans="2:6" ht="18.75" thickBot="1" x14ac:dyDescent="0.3">
      <c r="B5" s="22">
        <v>628</v>
      </c>
      <c r="C5" s="29" t="s">
        <v>17</v>
      </c>
    </row>
    <row r="6" spans="2:6" ht="18.75" thickBot="1" x14ac:dyDescent="0.3">
      <c r="B6" s="22">
        <v>169</v>
      </c>
      <c r="C6" s="29" t="s">
        <v>17</v>
      </c>
    </row>
    <row r="7" spans="2:6" ht="18.75" thickBot="1" x14ac:dyDescent="0.3">
      <c r="B7" s="22">
        <v>142</v>
      </c>
      <c r="C7" s="29" t="s">
        <v>17</v>
      </c>
    </row>
    <row r="8" spans="2:6" ht="18.75" thickBot="1" x14ac:dyDescent="0.3">
      <c r="B8" s="22">
        <v>512</v>
      </c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50" priority="1030"/>
  </conditionalFormatting>
  <conditionalFormatting sqref="B35:B68">
    <cfRule type="duplicateValues" dxfId="49" priority="1028"/>
  </conditionalFormatting>
  <conditionalFormatting sqref="B31:B34">
    <cfRule type="duplicateValues" dxfId="48" priority="238"/>
  </conditionalFormatting>
  <conditionalFormatting sqref="B31:B34">
    <cfRule type="duplicateValues" dxfId="47" priority="236"/>
    <cfRule type="duplicateValues" dxfId="46" priority="237"/>
  </conditionalFormatting>
  <conditionalFormatting sqref="B31:B34">
    <cfRule type="duplicateValues" dxfId="45" priority="235"/>
  </conditionalFormatting>
  <conditionalFormatting sqref="B31:B34">
    <cfRule type="duplicateValues" dxfId="44" priority="234"/>
  </conditionalFormatting>
  <conditionalFormatting sqref="B31:B34">
    <cfRule type="duplicateValues" dxfId="43" priority="232"/>
    <cfRule type="duplicateValues" dxfId="42" priority="233"/>
  </conditionalFormatting>
  <conditionalFormatting sqref="B31:B34">
    <cfRule type="duplicateValues" dxfId="41" priority="231"/>
  </conditionalFormatting>
  <conditionalFormatting sqref="B25:B30">
    <cfRule type="duplicateValues" dxfId="40" priority="144"/>
  </conditionalFormatting>
  <conditionalFormatting sqref="B25:B30">
    <cfRule type="duplicateValues" dxfId="39" priority="142"/>
    <cfRule type="duplicateValues" dxfId="38" priority="143"/>
  </conditionalFormatting>
  <conditionalFormatting sqref="B25:B30">
    <cfRule type="duplicateValues" dxfId="37" priority="148"/>
  </conditionalFormatting>
  <conditionalFormatting sqref="B25:B30">
    <cfRule type="duplicateValues" dxfId="36" priority="149"/>
    <cfRule type="duplicateValues" dxfId="35" priority="150"/>
  </conditionalFormatting>
  <conditionalFormatting sqref="B17:B24">
    <cfRule type="duplicateValues" dxfId="34" priority="45"/>
  </conditionalFormatting>
  <conditionalFormatting sqref="B17:B24">
    <cfRule type="duplicateValues" dxfId="33" priority="43"/>
    <cfRule type="duplicateValues" dxfId="32" priority="44"/>
  </conditionalFormatting>
  <conditionalFormatting sqref="B17:B24">
    <cfRule type="duplicateValues" dxfId="31" priority="40"/>
    <cfRule type="duplicateValues" dxfId="30" priority="41"/>
    <cfRule type="duplicateValues" dxfId="29" priority="42"/>
  </conditionalFormatting>
  <conditionalFormatting sqref="B9:B24">
    <cfRule type="duplicateValues" dxfId="28" priority="39"/>
  </conditionalFormatting>
  <conditionalFormatting sqref="B9:B24">
    <cfRule type="duplicateValues" dxfId="27" priority="38"/>
  </conditionalFormatting>
  <conditionalFormatting sqref="B9:B24">
    <cfRule type="duplicateValues" dxfId="26" priority="37"/>
  </conditionalFormatting>
  <conditionalFormatting sqref="B9:B24">
    <cfRule type="duplicateValues" dxfId="25" priority="36"/>
  </conditionalFormatting>
  <conditionalFormatting sqref="B9:B16">
    <cfRule type="duplicateValues" dxfId="24" priority="35"/>
  </conditionalFormatting>
  <conditionalFormatting sqref="B9:B16">
    <cfRule type="duplicateValues" dxfId="23" priority="33"/>
    <cfRule type="duplicateValues" dxfId="22" priority="34"/>
  </conditionalFormatting>
  <conditionalFormatting sqref="B9:B16">
    <cfRule type="duplicateValues" dxfId="21" priority="30"/>
    <cfRule type="duplicateValues" dxfId="20" priority="31"/>
    <cfRule type="duplicateValues" dxfId="19" priority="32"/>
  </conditionalFormatting>
  <conditionalFormatting sqref="B2:B5">
    <cfRule type="duplicateValues" dxfId="18" priority="19"/>
  </conditionalFormatting>
  <conditionalFormatting sqref="B2:B5">
    <cfRule type="duplicateValues" dxfId="17" priority="17"/>
    <cfRule type="duplicateValues" dxfId="16" priority="18"/>
  </conditionalFormatting>
  <conditionalFormatting sqref="B2:B5">
    <cfRule type="duplicateValues" dxfId="15" priority="14"/>
    <cfRule type="duplicateValues" dxfId="14" priority="15"/>
    <cfRule type="duplicateValues" dxfId="13" priority="16"/>
  </conditionalFormatting>
  <conditionalFormatting sqref="B2:B5">
    <cfRule type="duplicateValues" dxfId="12" priority="13"/>
  </conditionalFormatting>
  <conditionalFormatting sqref="B2:B5">
    <cfRule type="duplicateValues" dxfId="11" priority="12"/>
  </conditionalFormatting>
  <conditionalFormatting sqref="B2:B5">
    <cfRule type="duplicateValues" dxfId="10" priority="11"/>
  </conditionalFormatting>
  <conditionalFormatting sqref="B6:B8">
    <cfRule type="duplicateValues" dxfId="9" priority="10"/>
  </conditionalFormatting>
  <conditionalFormatting sqref="B6:B8">
    <cfRule type="duplicateValues" dxfId="8" priority="8"/>
    <cfRule type="duplicateValues" dxfId="7" priority="9"/>
  </conditionalFormatting>
  <conditionalFormatting sqref="B6:B8">
    <cfRule type="duplicateValues" dxfId="6" priority="5"/>
    <cfRule type="duplicateValues" dxfId="5" priority="6"/>
    <cfRule type="duplicateValues" dxfId="4" priority="7"/>
  </conditionalFormatting>
  <conditionalFormatting sqref="B6:B8">
    <cfRule type="duplicateValues" dxfId="3" priority="4"/>
  </conditionalFormatting>
  <conditionalFormatting sqref="B6:B8">
    <cfRule type="duplicateValues" dxfId="2" priority="3"/>
  </conditionalFormatting>
  <conditionalFormatting sqref="B6:B8">
    <cfRule type="duplicateValues" dxfId="1" priority="2"/>
  </conditionalFormatting>
  <conditionalFormatting sqref="B2:B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2021-06-25T11:00:38Z</dcterms:modified>
</cp:coreProperties>
</file>