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6\"/>
    </mc:Choice>
  </mc:AlternateContent>
  <bookViews>
    <workbookView xWindow="0" yWindow="0" windowWidth="2049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Efectivo!$A$63:$E$63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" l="1"/>
  <c r="B29" i="1"/>
  <c r="B60" i="1"/>
  <c r="B48" i="1"/>
  <c r="A65" i="1"/>
  <c r="C65" i="1"/>
  <c r="A66" i="1"/>
  <c r="C66" i="1"/>
  <c r="A67" i="1"/>
  <c r="C67" i="1"/>
  <c r="A58" i="1"/>
  <c r="C58" i="1"/>
  <c r="A59" i="1"/>
  <c r="C59" i="1"/>
  <c r="B94" i="1"/>
  <c r="A92" i="1"/>
  <c r="C92" i="1"/>
  <c r="A89" i="1"/>
  <c r="C89" i="1"/>
  <c r="A90" i="1"/>
  <c r="C90" i="1"/>
  <c r="A91" i="1"/>
  <c r="C91" i="1"/>
  <c r="A84" i="1"/>
  <c r="C84" i="1"/>
  <c r="A85" i="1"/>
  <c r="C85" i="1"/>
  <c r="A86" i="1"/>
  <c r="C86" i="1"/>
  <c r="A87" i="1"/>
  <c r="C87" i="1"/>
  <c r="A80" i="1"/>
  <c r="C80" i="1"/>
  <c r="A81" i="1"/>
  <c r="C81" i="1"/>
  <c r="A82" i="1"/>
  <c r="C82" i="1"/>
  <c r="A83" i="1"/>
  <c r="C83" i="1"/>
  <c r="A27" i="1" l="1"/>
  <c r="C27" i="1"/>
  <c r="A28" i="1"/>
  <c r="C28" i="1"/>
  <c r="A23" i="1"/>
  <c r="C23" i="1"/>
  <c r="A24" i="1"/>
  <c r="C24" i="1"/>
  <c r="A25" i="1"/>
  <c r="C25" i="1"/>
  <c r="A26" i="1"/>
  <c r="C26" i="1"/>
  <c r="A45" i="1"/>
  <c r="C45" i="1"/>
  <c r="A46" i="1"/>
  <c r="C46" i="1"/>
  <c r="A47" i="1"/>
  <c r="C47" i="1"/>
  <c r="A79" i="1"/>
  <c r="C79" i="1"/>
  <c r="A88" i="1"/>
  <c r="C88" i="1"/>
  <c r="A93" i="1"/>
  <c r="C93" i="1"/>
  <c r="A68" i="1"/>
  <c r="C68" i="1"/>
  <c r="A56" i="1"/>
  <c r="C56" i="1"/>
  <c r="A57" i="1"/>
  <c r="C57" i="1"/>
  <c r="C55" i="1"/>
  <c r="A55" i="1"/>
  <c r="A44" i="1"/>
  <c r="C44" i="1"/>
  <c r="C43" i="1"/>
  <c r="A43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C9" i="1"/>
  <c r="A9" i="1"/>
  <c r="A34" i="1"/>
  <c r="C34" i="1"/>
  <c r="A35" i="1"/>
  <c r="C35" i="1"/>
  <c r="A36" i="1"/>
  <c r="C36" i="1"/>
  <c r="B37" i="1" l="1"/>
  <c r="C41" i="1"/>
  <c r="A41" i="1"/>
  <c r="C54" i="1"/>
  <c r="A54" i="1"/>
  <c r="C53" i="1"/>
  <c r="A53" i="1"/>
  <c r="C78" i="1" l="1"/>
  <c r="A78" i="1"/>
  <c r="A42" i="1" l="1"/>
  <c r="C42" i="1"/>
  <c r="A33" i="1"/>
  <c r="C33" i="1"/>
  <c r="C77" i="1" l="1"/>
  <c r="A77" i="1"/>
  <c r="C64" i="1" l="1"/>
  <c r="A64" i="1"/>
  <c r="C76" i="1" l="1"/>
  <c r="A76" i="1"/>
  <c r="A52" i="1" l="1"/>
  <c r="C52" i="1"/>
  <c r="F2" i="3" l="1"/>
  <c r="A72" i="1" l="1"/>
</calcChain>
</file>

<file path=xl/sharedStrings.xml><?xml version="1.0" encoding="utf-8"?>
<sst xmlns="http://schemas.openxmlformats.org/spreadsheetml/2006/main" count="1012" uniqueCount="45">
  <si>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</si>
  <si>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</si>
  <si>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</si>
  <si>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</si>
  <si>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</si>
  <si>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</si>
  <si>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</si>
  <si>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</si>
  <si>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</si>
  <si>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</si>
  <si>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</si>
  <si>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</si>
  <si>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</si>
  <si>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</si>
  <si>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</si>
  <si>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</si>
  <si>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</si>
  <si>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</si>
  <si>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</si>
  <si>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</si>
  <si>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</si>
  <si>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</si>
  <si>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</si>
  <si>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</si>
  <si>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3335933178 </t>
  </si>
  <si>
    <t>3335933214 </t>
  </si>
  <si>
    <t>3335933215 </t>
  </si>
  <si>
    <t>3335933245 </t>
  </si>
  <si>
    <t>3335933250 </t>
  </si>
  <si>
    <t>3335933260 </t>
  </si>
  <si>
    <t>3335933263 </t>
  </si>
  <si>
    <t>3335933275 </t>
  </si>
  <si>
    <t>3335933276 </t>
  </si>
  <si>
    <t>3335933282 </t>
  </si>
  <si>
    <t>3335933288 </t>
  </si>
  <si>
    <t>3335933314 </t>
  </si>
  <si>
    <t>3335933319 </t>
  </si>
  <si>
    <t>3335933357 </t>
  </si>
  <si>
    <t>3335933359 </t>
  </si>
  <si>
    <t>3335933426 </t>
  </si>
  <si>
    <t>3335933424 </t>
  </si>
  <si>
    <t>3335933446 </t>
  </si>
  <si>
    <t>2 Gavetas Vacias &amp; 1 Fallando</t>
  </si>
  <si>
    <t>GAVETA DE DEPOSITO LLENA</t>
  </si>
  <si>
    <t>3335933452 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</si>
</sst>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9"/>
      <tableStyleElement type="headerRow" dxfId="88"/>
      <tableStyleElement type="totalRow" dxfId="87"/>
      <tableStyleElement type="firstColumn" dxfId="86"/>
      <tableStyleElement type="lastColumn" dxfId="85"/>
      <tableStyleElement type="firstRowStripe" dxfId="84"/>
      <tableStyleElement type="firstColumn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zoomScaleNormal="100" workbookViewId="0">
      <selection activeCell="C6" sqref="C6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44" t="s">
        <v>1</v>
      </c>
      <c r="B1" s="45"/>
      <c r="C1" s="45"/>
      <c r="D1" s="45"/>
      <c r="E1" s="46"/>
    </row>
    <row r="2" spans="1:5" ht="25.5" customHeight="1" x14ac:dyDescent="0.25">
      <c r="A2" s="47" t="s">
        <v>0</v>
      </c>
      <c r="B2" s="48"/>
      <c r="C2" s="48"/>
      <c r="D2" s="48"/>
      <c r="E2" s="49"/>
    </row>
    <row r="3" spans="1:5" ht="18" x14ac:dyDescent="0.25">
      <c r="B3" s="35"/>
      <c r="C3" s="1"/>
      <c r="D3" s="1"/>
      <c r="E3" s="9"/>
    </row>
    <row r="4" spans="1:5" ht="18.75" thickBot="1" x14ac:dyDescent="0.3">
      <c r="A4" s="7" t="s">
        <v>2</v>
      </c>
      <c r="B4" s="36">
        <v>44373.25</v>
      </c>
      <c r="C4" s="1"/>
      <c r="D4" s="1"/>
      <c r="E4" s="10"/>
    </row>
    <row r="5" spans="1:5" ht="18.75" thickBot="1" x14ac:dyDescent="0.3">
      <c r="A5" s="7" t="s">
        <v>3</v>
      </c>
      <c r="B5" s="36">
        <v>44373.708333333336</v>
      </c>
      <c r="C5" s="8"/>
      <c r="D5" s="1"/>
      <c r="E5" s="10"/>
    </row>
    <row r="6" spans="1:5" ht="12.75" customHeight="1" x14ac:dyDescent="0.25">
      <c r="B6" s="35"/>
      <c r="C6" s="1"/>
      <c r="D6" s="1"/>
      <c r="E6" s="12"/>
    </row>
    <row r="7" spans="1:5" ht="18" customHeight="1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.75" customHeight="1" x14ac:dyDescent="0.25">
      <c r="A9" s="21" t="str">
        <f>VLOOKUP(B9,'[1]LISTADO ATM'!$A$2:$C$822,3,0)</f>
        <v>DISTRITO NACIONAL</v>
      </c>
      <c r="B9" s="37">
        <v>192</v>
      </c>
      <c r="C9" s="24" t="str">
        <f>VLOOKUP(B9,'[1]LISTADO ATM'!$A$2:$B$822,2,0)</f>
        <v xml:space="preserve">ATM Autobanco Luperón II </v>
      </c>
      <c r="D9" s="15" t="s">
        <v>22</v>
      </c>
      <c r="E9" s="26" t="s">
        <v>26</v>
      </c>
    </row>
    <row r="10" spans="1:5" ht="18.75" customHeight="1" x14ac:dyDescent="0.25">
      <c r="A10" s="21" t="str">
        <f>VLOOKUP(B10,'[1]LISTADO ATM'!$A$2:$C$822,3,0)</f>
        <v>DISTRITO NACIONAL</v>
      </c>
      <c r="B10" s="37">
        <v>32</v>
      </c>
      <c r="C10" s="24" t="str">
        <f>VLOOKUP(B10,'[1]LISTADO ATM'!$A$2:$B$822,2,0)</f>
        <v xml:space="preserve">ATM Oficina San Martín II </v>
      </c>
      <c r="D10" s="15" t="s">
        <v>22</v>
      </c>
      <c r="E10" s="26" t="s">
        <v>32</v>
      </c>
    </row>
    <row r="11" spans="1:5" ht="18.75" customHeight="1" x14ac:dyDescent="0.25">
      <c r="A11" s="21" t="str">
        <f>VLOOKUP(B11,'[1]LISTADO ATM'!$A$2:$C$822,3,0)</f>
        <v>DISTRITO NACIONAL</v>
      </c>
      <c r="B11" s="37">
        <v>415</v>
      </c>
      <c r="C11" s="24" t="str">
        <f>VLOOKUP(B11,'[1]LISTADO ATM'!$A$2:$B$822,2,0)</f>
        <v xml:space="preserve">ATM Autobanco San Martín I </v>
      </c>
      <c r="D11" s="15" t="s">
        <v>22</v>
      </c>
      <c r="E11" s="26">
        <v>3335933135</v>
      </c>
    </row>
    <row r="12" spans="1:5" ht="18.75" customHeight="1" x14ac:dyDescent="0.25">
      <c r="A12" s="21" t="str">
        <f>VLOOKUP(B12,'[1]LISTADO ATM'!$A$2:$C$822,3,0)</f>
        <v>DISTRITO NACIONAL</v>
      </c>
      <c r="B12" s="37">
        <v>54</v>
      </c>
      <c r="C12" s="24" t="str">
        <f>VLOOKUP(B12,'[1]LISTADO ATM'!$A$2:$B$822,2,0)</f>
        <v xml:space="preserve">ATM Autoservicio Galería 360 </v>
      </c>
      <c r="D12" s="15" t="s">
        <v>22</v>
      </c>
      <c r="E12" s="26">
        <v>3335933132</v>
      </c>
    </row>
    <row r="13" spans="1:5" ht="18.75" customHeight="1" x14ac:dyDescent="0.25">
      <c r="A13" s="21" t="str">
        <f>VLOOKUP(B13,'[1]LISTADO ATM'!$A$2:$C$822,3,0)</f>
        <v>DISTRITO NACIONAL</v>
      </c>
      <c r="B13" s="37">
        <v>887</v>
      </c>
      <c r="C13" s="24" t="str">
        <f>VLOOKUP(B13,'[1]LISTADO ATM'!$A$2:$B$822,2,0)</f>
        <v>ATM S/M Bravo Los Proceres</v>
      </c>
      <c r="D13" s="15" t="s">
        <v>22</v>
      </c>
      <c r="E13" s="26" t="s">
        <v>33</v>
      </c>
    </row>
    <row r="14" spans="1:5" ht="18.75" customHeight="1" x14ac:dyDescent="0.25">
      <c r="A14" s="21" t="str">
        <f>VLOOKUP(B14,'[1]LISTADO ATM'!$A$2:$C$822,3,0)</f>
        <v>DISTRITO NACIONAL</v>
      </c>
      <c r="B14" s="37">
        <v>325</v>
      </c>
      <c r="C14" s="24" t="str">
        <f>VLOOKUP(B14,'[1]LISTADO ATM'!$A$2:$B$822,2,0)</f>
        <v>ATM Casa Edwin</v>
      </c>
      <c r="D14" s="15" t="s">
        <v>22</v>
      </c>
      <c r="E14" s="26" t="s">
        <v>29</v>
      </c>
    </row>
    <row r="15" spans="1:5" ht="18.75" customHeight="1" x14ac:dyDescent="0.25">
      <c r="A15" s="21" t="str">
        <f>VLOOKUP(B15,'[1]LISTADO ATM'!$A$2:$C$822,3,0)</f>
        <v>NORTE</v>
      </c>
      <c r="B15" s="37">
        <v>748</v>
      </c>
      <c r="C15" s="24" t="str">
        <f>VLOOKUP(B15,'[1]LISTADO ATM'!$A$2:$B$822,2,0)</f>
        <v xml:space="preserve">ATM Centro de Caja (Santiago) </v>
      </c>
      <c r="D15" s="15" t="s">
        <v>22</v>
      </c>
      <c r="E15" s="26">
        <v>3335931775</v>
      </c>
    </row>
    <row r="16" spans="1:5" ht="18.75" customHeight="1" x14ac:dyDescent="0.25">
      <c r="A16" s="21" t="str">
        <f>VLOOKUP(B16,'[1]LISTADO ATM'!$A$2:$C$822,3,0)</f>
        <v>DISTRITO NACIONAL</v>
      </c>
      <c r="B16" s="37">
        <v>908</v>
      </c>
      <c r="C16" s="24" t="str">
        <f>VLOOKUP(B16,'[1]LISTADO ATM'!$A$2:$B$822,2,0)</f>
        <v xml:space="preserve">ATM Oficina Plaza Botánika </v>
      </c>
      <c r="D16" s="15" t="s">
        <v>22</v>
      </c>
      <c r="E16" s="26" t="s">
        <v>28</v>
      </c>
    </row>
    <row r="17" spans="1:5" ht="18.75" customHeight="1" x14ac:dyDescent="0.25">
      <c r="A17" s="21" t="str">
        <f>VLOOKUP(B17,'[1]LISTADO ATM'!$A$2:$C$822,3,0)</f>
        <v>SUR</v>
      </c>
      <c r="B17" s="37">
        <v>750</v>
      </c>
      <c r="C17" s="24" t="str">
        <f>VLOOKUP(B17,'[1]LISTADO ATM'!$A$2:$B$822,2,0)</f>
        <v xml:space="preserve">ATM UNP Duvergé </v>
      </c>
      <c r="D17" s="15" t="s">
        <v>22</v>
      </c>
      <c r="E17" s="26" t="s">
        <v>37</v>
      </c>
    </row>
    <row r="18" spans="1:5" ht="18.75" customHeight="1" x14ac:dyDescent="0.25">
      <c r="A18" s="21" t="str">
        <f>VLOOKUP(B18,'[1]LISTADO ATM'!$A$2:$C$822,3,0)</f>
        <v>DISTRITO NACIONAL</v>
      </c>
      <c r="B18" s="37">
        <v>900</v>
      </c>
      <c r="C18" s="24" t="str">
        <f>VLOOKUP(B18,'[1]LISTADO ATM'!$A$2:$B$822,2,0)</f>
        <v xml:space="preserve">ATM UNP Merca Santo Domingo </v>
      </c>
      <c r="D18" s="15" t="s">
        <v>22</v>
      </c>
      <c r="E18" s="26" t="s">
        <v>38</v>
      </c>
    </row>
    <row r="19" spans="1:5" ht="18.75" customHeight="1" x14ac:dyDescent="0.25">
      <c r="A19" s="21" t="str">
        <f>VLOOKUP(B19,'[1]LISTADO ATM'!$A$2:$C$822,3,0)</f>
        <v>ESTE</v>
      </c>
      <c r="B19" s="37">
        <v>945</v>
      </c>
      <c r="C19" s="24" t="str">
        <f>VLOOKUP(B19,'[1]LISTADO ATM'!$A$2:$B$822,2,0)</f>
        <v xml:space="preserve">ATM UNP El Valle (Hato Mayor) </v>
      </c>
      <c r="D19" s="15" t="s">
        <v>22</v>
      </c>
      <c r="E19" s="26" t="s">
        <v>36</v>
      </c>
    </row>
    <row r="20" spans="1:5" ht="18.75" customHeight="1" x14ac:dyDescent="0.25">
      <c r="A20" s="21" t="str">
        <f>VLOOKUP(B20,'[1]LISTADO ATM'!$A$2:$C$822,3,0)</f>
        <v>DISTRITO NACIONAL</v>
      </c>
      <c r="B20" s="37">
        <v>162</v>
      </c>
      <c r="C20" s="24" t="str">
        <f>VLOOKUP(B20,'[1]LISTADO ATM'!$A$2:$B$822,2,0)</f>
        <v xml:space="preserve">ATM Oficina Tiradentes I </v>
      </c>
      <c r="D20" s="15" t="s">
        <v>22</v>
      </c>
      <c r="E20" s="26" t="s">
        <v>27</v>
      </c>
    </row>
    <row r="21" spans="1:5" ht="18.75" customHeight="1" x14ac:dyDescent="0.25">
      <c r="A21" s="21" t="str">
        <f>VLOOKUP(B21,'[1]LISTADO ATM'!$A$2:$C$822,3,0)</f>
        <v>DISTRITO NACIONAL</v>
      </c>
      <c r="B21" s="37">
        <v>507</v>
      </c>
      <c r="C21" s="24" t="str">
        <f>VLOOKUP(B21,'[1]LISTADO ATM'!$A$2:$B$822,2,0)</f>
        <v>ATM Estación Sigma Boca Chica</v>
      </c>
      <c r="D21" s="15" t="s">
        <v>22</v>
      </c>
      <c r="E21" s="26">
        <v>3335933130</v>
      </c>
    </row>
    <row r="22" spans="1:5" ht="18.75" customHeight="1" x14ac:dyDescent="0.25">
      <c r="A22" s="21" t="str">
        <f>VLOOKUP(B22,'[1]LISTADO ATM'!$A$2:$C$822,3,0)</f>
        <v>DISTRITO NACIONAL</v>
      </c>
      <c r="B22" s="37">
        <v>678</v>
      </c>
      <c r="C22" s="24" t="str">
        <f>VLOOKUP(B22,'[1]LISTADO ATM'!$A$2:$B$822,2,0)</f>
        <v>ATM Eco Petroleo San Isidro</v>
      </c>
      <c r="D22" s="15" t="s">
        <v>22</v>
      </c>
      <c r="E22" s="26">
        <v>3335933002</v>
      </c>
    </row>
    <row r="23" spans="1:5" ht="18.75" customHeight="1" x14ac:dyDescent="0.25">
      <c r="A23" s="21" t="str">
        <f>VLOOKUP(B23,'[1]LISTADO ATM'!$A$2:$C$822,3,0)</f>
        <v>NORTE</v>
      </c>
      <c r="B23" s="37">
        <v>851</v>
      </c>
      <c r="C23" s="24" t="str">
        <f>VLOOKUP(B23,'[1]LISTADO ATM'!$A$2:$B$822,2,0)</f>
        <v xml:space="preserve">ATM Hospital Vinicio Calventi </v>
      </c>
      <c r="D23" s="15" t="s">
        <v>22</v>
      </c>
      <c r="E23" s="26">
        <v>3335931156</v>
      </c>
    </row>
    <row r="24" spans="1:5" ht="18.75" customHeight="1" x14ac:dyDescent="0.25">
      <c r="A24" s="21" t="str">
        <f>VLOOKUP(B24,'[1]LISTADO ATM'!$A$2:$C$822,3,0)</f>
        <v>DISTRITO NACIONAL</v>
      </c>
      <c r="B24" s="37">
        <v>377</v>
      </c>
      <c r="C24" s="24" t="str">
        <f>VLOOKUP(B24,'[1]LISTADO ATM'!$A$2:$B$822,2,0)</f>
        <v>ATM Estación del Metro Eduardo Brito</v>
      </c>
      <c r="D24" s="15" t="s">
        <v>22</v>
      </c>
      <c r="E24" s="26">
        <v>3335933170</v>
      </c>
    </row>
    <row r="25" spans="1:5" ht="18.75" customHeight="1" x14ac:dyDescent="0.25">
      <c r="A25" s="21" t="str">
        <f>VLOOKUP(B25,'[1]LISTADO ATM'!$A$2:$C$822,3,0)</f>
        <v>ESTE</v>
      </c>
      <c r="B25" s="37">
        <v>608</v>
      </c>
      <c r="C25" s="24" t="str">
        <f>VLOOKUP(B25,'[1]LISTADO ATM'!$A$2:$B$822,2,0)</f>
        <v xml:space="preserve">ATM Oficina Jumbo (San Pedro) </v>
      </c>
      <c r="D25" s="15" t="s">
        <v>22</v>
      </c>
      <c r="E25" s="26" t="s">
        <v>35</v>
      </c>
    </row>
    <row r="26" spans="1:5" ht="18.75" customHeight="1" x14ac:dyDescent="0.25">
      <c r="A26" s="21" t="str">
        <f>VLOOKUP(B26,'[1]LISTADO ATM'!$A$2:$C$822,3,0)</f>
        <v>DISTRITO NACIONAL</v>
      </c>
      <c r="B26" s="37">
        <v>628</v>
      </c>
      <c r="C26" s="24" t="str">
        <f>VLOOKUP(B26,'[1]LISTADO ATM'!$A$2:$B$822,2,0)</f>
        <v xml:space="preserve">ATM Autobanco San Isidro </v>
      </c>
      <c r="D26" s="15" t="s">
        <v>22</v>
      </c>
      <c r="E26" s="26" t="s">
        <v>34</v>
      </c>
    </row>
    <row r="27" spans="1:5" ht="18.75" customHeight="1" x14ac:dyDescent="0.25">
      <c r="A27" s="21" t="str">
        <f>VLOOKUP(B27,'[1]LISTADO ATM'!$A$2:$C$822,3,0)</f>
        <v>ESTE</v>
      </c>
      <c r="B27" s="37">
        <v>427</v>
      </c>
      <c r="C27" s="24" t="str">
        <f>VLOOKUP(B27,'[1]LISTADO ATM'!$A$2:$B$822,2,0)</f>
        <v xml:space="preserve">ATM Almacenes Iberia (Hato Mayor) </v>
      </c>
      <c r="D27" s="15" t="s">
        <v>22</v>
      </c>
      <c r="E27" s="26" t="s">
        <v>30</v>
      </c>
    </row>
    <row r="28" spans="1:5" ht="18.75" customHeight="1" x14ac:dyDescent="0.25">
      <c r="A28" s="21" t="e">
        <f>VLOOKUP(B28,'[1]LISTADO ATM'!$A$2:$C$822,3,0)</f>
        <v>#N/A</v>
      </c>
      <c r="B28" s="37"/>
      <c r="C28" s="24" t="e">
        <f>VLOOKUP(B28,'[1]LISTADO ATM'!$A$2:$B$822,2,0)</f>
        <v>#N/A</v>
      </c>
      <c r="D28" s="15" t="s">
        <v>22</v>
      </c>
      <c r="E28" s="26"/>
    </row>
    <row r="29" spans="1:5" ht="18" x14ac:dyDescent="0.25">
      <c r="A29" s="3" t="s">
        <v>11</v>
      </c>
      <c r="B29" s="38">
        <f>COUNT(B9:B27)</f>
        <v>19</v>
      </c>
      <c r="C29" s="53"/>
      <c r="D29" s="54"/>
      <c r="E29" s="55"/>
    </row>
    <row r="30" spans="1:5" x14ac:dyDescent="0.25">
      <c r="B30" s="5"/>
      <c r="E30" s="5"/>
    </row>
    <row r="31" spans="1:5" ht="18" customHeight="1" x14ac:dyDescent="0.25">
      <c r="A31" s="50" t="s">
        <v>16</v>
      </c>
      <c r="B31" s="51"/>
      <c r="C31" s="51"/>
      <c r="D31" s="51"/>
      <c r="E31" s="52"/>
    </row>
    <row r="32" spans="1:5" ht="18" x14ac:dyDescent="0.25">
      <c r="A32" s="2" t="s">
        <v>5</v>
      </c>
      <c r="B32" s="6" t="s">
        <v>6</v>
      </c>
      <c r="C32" s="2" t="s">
        <v>7</v>
      </c>
      <c r="D32" s="2" t="s">
        <v>8</v>
      </c>
      <c r="E32" s="2" t="s">
        <v>9</v>
      </c>
    </row>
    <row r="33" spans="1:5" ht="18.75" customHeight="1" x14ac:dyDescent="0.25">
      <c r="A33" s="21" t="str">
        <f>VLOOKUP(B33,'[1]LISTADO ATM'!$A$2:$C$822,3,0)</f>
        <v>DISTRITO NACIONAL</v>
      </c>
      <c r="B33" s="37">
        <v>980</v>
      </c>
      <c r="C33" s="24" t="str">
        <f>VLOOKUP(B33,'[1]LISTADO ATM'!$A$2:$B$822,2,0)</f>
        <v xml:space="preserve">ATM Oficina Bella Vista Mall II </v>
      </c>
      <c r="D33" s="15" t="s">
        <v>19</v>
      </c>
      <c r="E33" s="21">
        <v>3335933051</v>
      </c>
    </row>
    <row r="34" spans="1:5" ht="18.75" customHeight="1" x14ac:dyDescent="0.25">
      <c r="A34" s="21" t="str">
        <f>VLOOKUP(B34,'[1]LISTADO ATM'!$A$2:$C$822,3,0)</f>
        <v>NORTE</v>
      </c>
      <c r="B34" s="37">
        <v>990</v>
      </c>
      <c r="C34" s="24" t="str">
        <f>VLOOKUP(B34,'[1]LISTADO ATM'!$A$2:$B$822,2,0)</f>
        <v xml:space="preserve">ATM Autoservicio Bonao II </v>
      </c>
      <c r="D34" s="15" t="s">
        <v>19</v>
      </c>
      <c r="E34" s="21">
        <v>3335933027</v>
      </c>
    </row>
    <row r="35" spans="1:5" ht="18.75" customHeight="1" x14ac:dyDescent="0.25">
      <c r="A35" s="21" t="str">
        <f>VLOOKUP(B35,'[1]LISTADO ATM'!$A$2:$C$822,3,0)</f>
        <v>DISTRITO NACIONAL</v>
      </c>
      <c r="B35" s="37">
        <v>698</v>
      </c>
      <c r="C35" s="24" t="str">
        <f>VLOOKUP(B35,'[1]LISTADO ATM'!$A$2:$B$822,2,0)</f>
        <v>ATM Parador Bellamar</v>
      </c>
      <c r="D35" s="15" t="s">
        <v>19</v>
      </c>
      <c r="E35" s="21">
        <v>3335933088</v>
      </c>
    </row>
    <row r="36" spans="1:5" ht="18.75" customHeight="1" x14ac:dyDescent="0.25">
      <c r="A36" s="21" t="e">
        <f>VLOOKUP(B36,'[1]LISTADO ATM'!$A$2:$C$822,3,0)</f>
        <v>#N/A</v>
      </c>
      <c r="B36" s="37"/>
      <c r="C36" s="24" t="e">
        <f>VLOOKUP(B36,'[1]LISTADO ATM'!$A$2:$B$822,2,0)</f>
        <v>#N/A</v>
      </c>
      <c r="D36" s="15" t="s">
        <v>19</v>
      </c>
      <c r="E36" s="21"/>
    </row>
    <row r="37" spans="1:5" ht="18.75" thickBot="1" x14ac:dyDescent="0.3">
      <c r="A37" s="3" t="s">
        <v>11</v>
      </c>
      <c r="B37" s="39">
        <f>COUNT(B33:B33)</f>
        <v>1</v>
      </c>
      <c r="C37" s="53"/>
      <c r="D37" s="54"/>
      <c r="E37" s="55"/>
    </row>
    <row r="38" spans="1:5" ht="15.75" thickBot="1" x14ac:dyDescent="0.3">
      <c r="B38" s="5"/>
      <c r="E38" s="5"/>
    </row>
    <row r="39" spans="1:5" ht="18.75" customHeight="1" thickBot="1" x14ac:dyDescent="0.3">
      <c r="A39" s="56" t="s">
        <v>14</v>
      </c>
      <c r="B39" s="57"/>
      <c r="C39" s="57"/>
      <c r="D39" s="57"/>
      <c r="E39" s="58"/>
    </row>
    <row r="40" spans="1:5" ht="18" x14ac:dyDescent="0.25">
      <c r="A40" s="2" t="s">
        <v>5</v>
      </c>
      <c r="B40" s="6" t="s">
        <v>6</v>
      </c>
      <c r="C40" s="2" t="s">
        <v>7</v>
      </c>
      <c r="D40" s="2" t="s">
        <v>8</v>
      </c>
      <c r="E40" s="2" t="s">
        <v>9</v>
      </c>
    </row>
    <row r="41" spans="1:5" ht="18.75" customHeight="1" x14ac:dyDescent="0.25">
      <c r="A41" s="21" t="str">
        <f>VLOOKUP(B41,'[1]LISTADO ATM'!$A$2:$C$822,3,0)</f>
        <v>DISTRITO NACIONAL</v>
      </c>
      <c r="B41" s="37">
        <v>514</v>
      </c>
      <c r="C41" s="24" t="str">
        <f>VLOOKUP(B41,'[1]LISTADO ATM'!$A$2:$B$822,2,0)</f>
        <v>ATM Autoservicio Charles de Gaulle</v>
      </c>
      <c r="D41" s="14" t="s">
        <v>10</v>
      </c>
      <c r="E41" s="26">
        <v>3335932722</v>
      </c>
    </row>
    <row r="42" spans="1:5" ht="18.75" customHeight="1" x14ac:dyDescent="0.25">
      <c r="A42" s="21" t="str">
        <f>VLOOKUP(B42,'[1]LISTADO ATM'!$A$2:$C$822,3,0)</f>
        <v>DISTRITO NACIONAL</v>
      </c>
      <c r="B42" s="37">
        <v>620</v>
      </c>
      <c r="C42" s="24" t="str">
        <f>VLOOKUP(B42,'[1]LISTADO ATM'!$A$2:$B$822,2,0)</f>
        <v xml:space="preserve">ATM Ministerio de Medio Ambiente </v>
      </c>
      <c r="D42" s="14" t="s">
        <v>10</v>
      </c>
      <c r="E42" s="26">
        <v>3335933134</v>
      </c>
    </row>
    <row r="43" spans="1:5" ht="18.75" customHeight="1" x14ac:dyDescent="0.25">
      <c r="A43" s="21" t="str">
        <f>VLOOKUP(B43,'[1]LISTADO ATM'!$A$2:$C$822,3,0)</f>
        <v>DISTRITO NACIONAL</v>
      </c>
      <c r="B43" s="37">
        <v>958</v>
      </c>
      <c r="C43" s="24" t="str">
        <f>VLOOKUP(B43,'[1]LISTADO ATM'!$A$2:$B$822,2,0)</f>
        <v xml:space="preserve">ATM Olé Aut. San Isidro </v>
      </c>
      <c r="D43" s="14" t="s">
        <v>10</v>
      </c>
      <c r="E43" s="26" t="s">
        <v>24</v>
      </c>
    </row>
    <row r="44" spans="1:5" ht="18.75" customHeight="1" x14ac:dyDescent="0.25">
      <c r="A44" s="21" t="str">
        <f>VLOOKUP(B44,'[1]LISTADO ATM'!$A$2:$C$822,3,0)</f>
        <v>DISTRITO NACIONAL</v>
      </c>
      <c r="B44" s="37">
        <v>437</v>
      </c>
      <c r="C44" s="24" t="str">
        <f>VLOOKUP(B44,'[1]LISTADO ATM'!$A$2:$B$822,2,0)</f>
        <v xml:space="preserve">ATM Autobanco Torre III </v>
      </c>
      <c r="D44" s="14" t="s">
        <v>10</v>
      </c>
      <c r="E44" s="26" t="s">
        <v>31</v>
      </c>
    </row>
    <row r="45" spans="1:5" ht="18.75" customHeight="1" x14ac:dyDescent="0.25">
      <c r="A45" s="21" t="str">
        <f>VLOOKUP(B45,'[1]LISTADO ATM'!$A$2:$C$822,3,0)</f>
        <v>DISTRITO NACIONAL</v>
      </c>
      <c r="B45" s="37">
        <v>983</v>
      </c>
      <c r="C45" s="24" t="str">
        <f>VLOOKUP(B45,'[1]LISTADO ATM'!$A$2:$B$822,2,0)</f>
        <v xml:space="preserve">ATM Bravo República de Colombia </v>
      </c>
      <c r="D45" s="14" t="s">
        <v>10</v>
      </c>
      <c r="E45" s="26" t="s">
        <v>39</v>
      </c>
    </row>
    <row r="46" spans="1:5" ht="18.75" customHeight="1" x14ac:dyDescent="0.25">
      <c r="A46" s="21" t="str">
        <f>VLOOKUP(B46,'[1]LISTADO ATM'!$A$2:$C$822,3,0)</f>
        <v>DISTRITO NACIONAL</v>
      </c>
      <c r="B46" s="37">
        <v>590</v>
      </c>
      <c r="C46" s="24" t="str">
        <f>VLOOKUP(B46,'[1]LISTADO ATM'!$A$2:$B$822,2,0)</f>
        <v xml:space="preserve">ATM Olé Aut. Las Américas </v>
      </c>
      <c r="D46" s="14" t="s">
        <v>10</v>
      </c>
      <c r="E46" s="26" t="s">
        <v>44</v>
      </c>
    </row>
    <row r="47" spans="1:5" ht="18.75" customHeight="1" x14ac:dyDescent="0.25">
      <c r="A47" s="21" t="e">
        <f>VLOOKUP(B47,'[1]LISTADO ATM'!$A$2:$C$822,3,0)</f>
        <v>#N/A</v>
      </c>
      <c r="B47" s="37"/>
      <c r="C47" s="24" t="e">
        <f>VLOOKUP(B47,'[1]LISTADO ATM'!$A$2:$B$822,2,0)</f>
        <v>#N/A</v>
      </c>
      <c r="D47" s="14" t="s">
        <v>10</v>
      </c>
      <c r="E47" s="26"/>
    </row>
    <row r="48" spans="1:5" ht="18.75" thickBot="1" x14ac:dyDescent="0.3">
      <c r="A48" s="25"/>
      <c r="B48" s="39">
        <f>COUNT(B41:B46)</f>
        <v>6</v>
      </c>
      <c r="C48" s="13"/>
      <c r="D48" s="13"/>
      <c r="E48" s="13"/>
    </row>
    <row r="49" spans="1:5" ht="15.75" thickBot="1" x14ac:dyDescent="0.3">
      <c r="B49" s="5"/>
      <c r="E49" s="5"/>
    </row>
    <row r="50" spans="1:5" ht="18.75" customHeight="1" thickBot="1" x14ac:dyDescent="0.3">
      <c r="A50" s="56" t="s">
        <v>20</v>
      </c>
      <c r="B50" s="57"/>
      <c r="C50" s="57"/>
      <c r="D50" s="57"/>
      <c r="E50" s="58"/>
    </row>
    <row r="51" spans="1:5" ht="18" x14ac:dyDescent="0.25">
      <c r="A51" s="2" t="s">
        <v>5</v>
      </c>
      <c r="B51" s="6" t="s">
        <v>6</v>
      </c>
      <c r="C51" s="2" t="s">
        <v>7</v>
      </c>
      <c r="D51" s="2" t="s">
        <v>8</v>
      </c>
      <c r="E51" s="2" t="s">
        <v>9</v>
      </c>
    </row>
    <row r="52" spans="1:5" ht="18" x14ac:dyDescent="0.25">
      <c r="A52" s="32" t="str">
        <f>VLOOKUP(B52,'[1]LISTADO ATM'!$A$2:$C$822,3,0)</f>
        <v>DISTRITO NACIONAL</v>
      </c>
      <c r="B52" s="40">
        <v>577</v>
      </c>
      <c r="C52" s="24" t="str">
        <f>VLOOKUP(B52,'[1]LISTADO ATM'!$A$2:$B$822,2,0)</f>
        <v xml:space="preserve">ATM Olé Ave. Duarte </v>
      </c>
      <c r="D52" s="21" t="s">
        <v>18</v>
      </c>
      <c r="E52" s="26">
        <v>3335931923</v>
      </c>
    </row>
    <row r="53" spans="1:5" ht="18" x14ac:dyDescent="0.25">
      <c r="A53" s="32" t="str">
        <f>VLOOKUP(B53,'[1]LISTADO ATM'!$A$2:$C$822,3,0)</f>
        <v>DISTRITO NACIONAL</v>
      </c>
      <c r="B53" s="40">
        <v>564</v>
      </c>
      <c r="C53" s="24" t="str">
        <f>VLOOKUP(B53,'[1]LISTADO ATM'!$A$2:$B$822,2,0)</f>
        <v xml:space="preserve">ATM Ministerio de Agricultura </v>
      </c>
      <c r="D53" s="21" t="s">
        <v>18</v>
      </c>
      <c r="E53" s="26">
        <v>3335932885</v>
      </c>
    </row>
    <row r="54" spans="1:5" ht="18" x14ac:dyDescent="0.25">
      <c r="A54" s="32" t="str">
        <f>VLOOKUP(B54,'[1]LISTADO ATM'!$A$2:$C$822,3,0)</f>
        <v>DISTRITO NACIONAL</v>
      </c>
      <c r="B54" s="40">
        <v>810</v>
      </c>
      <c r="C54" s="24" t="str">
        <f>VLOOKUP(B54,'[1]LISTADO ATM'!$A$2:$B$822,2,0)</f>
        <v xml:space="preserve">ATM UNP Multicentro La Sirena José Contreras </v>
      </c>
      <c r="D54" s="21" t="s">
        <v>18</v>
      </c>
      <c r="E54" s="26">
        <v>3335933171</v>
      </c>
    </row>
    <row r="55" spans="1:5" ht="18" x14ac:dyDescent="0.25">
      <c r="A55" s="32" t="str">
        <f>VLOOKUP(B55,'[1]LISTADO ATM'!$A$2:$C$822,3,0)</f>
        <v>NORTE</v>
      </c>
      <c r="B55" s="40">
        <v>315</v>
      </c>
      <c r="C55" s="24" t="str">
        <f>VLOOKUP(B55,'[1]LISTADO ATM'!$A$2:$B$822,2,0)</f>
        <v xml:space="preserve">ATM Oficina Estrella Sadalá </v>
      </c>
      <c r="D55" s="21" t="s">
        <v>18</v>
      </c>
      <c r="E55" s="26" t="s">
        <v>25</v>
      </c>
    </row>
    <row r="56" spans="1:5" ht="18" x14ac:dyDescent="0.25">
      <c r="A56" s="32" t="str">
        <f>VLOOKUP(B56,'[1]LISTADO ATM'!$A$2:$C$822,3,0)</f>
        <v>NORTE</v>
      </c>
      <c r="B56" s="40">
        <v>903</v>
      </c>
      <c r="C56" s="24" t="str">
        <f>VLOOKUP(B56,'[1]LISTADO ATM'!$A$2:$B$822,2,0)</f>
        <v xml:space="preserve">ATM Oficina La Vega Real I </v>
      </c>
      <c r="D56" s="21" t="s">
        <v>18</v>
      </c>
      <c r="E56" s="26" t="s">
        <v>40</v>
      </c>
    </row>
    <row r="57" spans="1:5" ht="18" x14ac:dyDescent="0.25">
      <c r="A57" s="32" t="str">
        <f>VLOOKUP(B57,'[1]LISTADO ATM'!$A$2:$C$822,3,0)</f>
        <v>DISTRITO NACIONAL</v>
      </c>
      <c r="B57" s="40">
        <v>125</v>
      </c>
      <c r="C57" s="24" t="str">
        <f>VLOOKUP(B57,'[1]LISTADO ATM'!$A$2:$B$822,2,0)</f>
        <v xml:space="preserve">ATM Dirección General de Aduanas II </v>
      </c>
      <c r="D57" s="21" t="s">
        <v>18</v>
      </c>
      <c r="E57" s="26" t="s">
        <v>41</v>
      </c>
    </row>
    <row r="58" spans="1:5" ht="18" x14ac:dyDescent="0.25">
      <c r="A58" s="32" t="str">
        <f>VLOOKUP(B58,'[1]LISTADO ATM'!$A$2:$C$822,3,0)</f>
        <v>DISTRITO NACIONAL</v>
      </c>
      <c r="B58" s="40">
        <v>561</v>
      </c>
      <c r="C58" s="24" t="str">
        <f>VLOOKUP(B58,'[1]LISTADO ATM'!$A$2:$B$822,2,0)</f>
        <v xml:space="preserve">ATM Comando Regional P.N. S.D. Este </v>
      </c>
      <c r="D58" s="21" t="s">
        <v>18</v>
      </c>
      <c r="E58" s="26">
        <v>3335933451</v>
      </c>
    </row>
    <row r="59" spans="1:5" ht="18" x14ac:dyDescent="0.25">
      <c r="A59" s="32" t="str">
        <f>VLOOKUP(B59,'[1]LISTADO ATM'!$A$2:$C$822,3,0)</f>
        <v>DISTRITO NACIONAL</v>
      </c>
      <c r="B59" s="40">
        <v>589</v>
      </c>
      <c r="C59" s="24" t="str">
        <f>VLOOKUP(B59,'[1]LISTADO ATM'!$A$2:$B$822,2,0)</f>
        <v xml:space="preserve">ATM S/M Bravo San Vicente de Paul </v>
      </c>
      <c r="D59" s="21" t="s">
        <v>18</v>
      </c>
      <c r="E59" s="26">
        <v>3335933450</v>
      </c>
    </row>
    <row r="60" spans="1:5" ht="18" x14ac:dyDescent="0.25">
      <c r="A60" s="25" t="s">
        <v>11</v>
      </c>
      <c r="B60" s="38">
        <f>COUNT(B52:B59)</f>
        <v>8</v>
      </c>
      <c r="C60" s="13"/>
      <c r="D60" s="13"/>
      <c r="E60" s="13"/>
    </row>
    <row r="61" spans="1:5" ht="15.75" thickBot="1" x14ac:dyDescent="0.3">
      <c r="B61" s="5"/>
      <c r="E61" s="5"/>
    </row>
    <row r="62" spans="1:5" ht="18" customHeight="1" x14ac:dyDescent="0.25">
      <c r="A62" s="63" t="s">
        <v>13</v>
      </c>
      <c r="B62" s="64"/>
      <c r="C62" s="64"/>
      <c r="D62" s="64"/>
      <c r="E62" s="65"/>
    </row>
    <row r="63" spans="1:5" ht="18" x14ac:dyDescent="0.25">
      <c r="A63" s="2" t="s">
        <v>5</v>
      </c>
      <c r="B63" s="6" t="s">
        <v>6</v>
      </c>
      <c r="C63" s="4" t="s">
        <v>7</v>
      </c>
      <c r="D63" s="17" t="s">
        <v>8</v>
      </c>
      <c r="E63" s="17" t="s">
        <v>9</v>
      </c>
    </row>
    <row r="64" spans="1:5" ht="18" x14ac:dyDescent="0.25">
      <c r="A64" s="18" t="str">
        <f>VLOOKUP(B64,'[1]LISTADO ATM'!$A$2:$C$822,3,0)</f>
        <v>NORTE</v>
      </c>
      <c r="B64" s="37">
        <v>679</v>
      </c>
      <c r="C64" s="24" t="str">
        <f>VLOOKUP(B64,'[1]LISTADO ATM'!$A$2:$B$822,2,0)</f>
        <v>ATM Base Aerea Puerto Plata</v>
      </c>
      <c r="D64" s="34" t="s">
        <v>23</v>
      </c>
      <c r="E64" s="21">
        <v>3335933139</v>
      </c>
    </row>
    <row r="65" spans="1:5" ht="18" x14ac:dyDescent="0.25">
      <c r="A65" s="18" t="str">
        <f>VLOOKUP(B65,'[1]LISTADO ATM'!$A$2:$C$822,3,0)</f>
        <v>NORTE</v>
      </c>
      <c r="B65" s="37">
        <v>307</v>
      </c>
      <c r="C65" s="24" t="str">
        <f>VLOOKUP(B65,'[1]LISTADO ATM'!$A$2:$B$822,2,0)</f>
        <v>ATM Oficina Nagua II</v>
      </c>
      <c r="D65" s="34" t="s">
        <v>43</v>
      </c>
      <c r="E65" s="21">
        <v>3335933463</v>
      </c>
    </row>
    <row r="66" spans="1:5" ht="18" x14ac:dyDescent="0.25">
      <c r="A66" s="18" t="str">
        <f>VLOOKUP(B66,'[1]LISTADO ATM'!$A$2:$C$822,3,0)</f>
        <v>SUR</v>
      </c>
      <c r="B66" s="37">
        <v>44</v>
      </c>
      <c r="C66" s="24" t="str">
        <f>VLOOKUP(B66,'[1]LISTADO ATM'!$A$2:$B$822,2,0)</f>
        <v xml:space="preserve">ATM Oficina Pedernales </v>
      </c>
      <c r="D66" s="34" t="s">
        <v>43</v>
      </c>
      <c r="E66" s="21">
        <v>3335933453</v>
      </c>
    </row>
    <row r="67" spans="1:5" ht="18" x14ac:dyDescent="0.25">
      <c r="A67" s="18" t="str">
        <f>VLOOKUP(B67,'[1]LISTADO ATM'!$A$2:$C$822,3,0)</f>
        <v>DISTRITO NACIONAL</v>
      </c>
      <c r="B67" s="37">
        <v>813</v>
      </c>
      <c r="C67" s="24" t="str">
        <f>VLOOKUP(B67,'[1]LISTADO ATM'!$A$2:$B$822,2,0)</f>
        <v>ATM Oficina Occidental Mall</v>
      </c>
      <c r="D67" s="34" t="s">
        <v>43</v>
      </c>
      <c r="E67" s="21">
        <v>3335933449</v>
      </c>
    </row>
    <row r="68" spans="1:5" ht="18" x14ac:dyDescent="0.25">
      <c r="A68" s="18" t="e">
        <f>VLOOKUP(B68,'[1]LISTADO ATM'!$A$2:$C$822,3,0)</f>
        <v>#N/A</v>
      </c>
      <c r="B68" s="37"/>
      <c r="C68" s="24" t="e">
        <f>VLOOKUP(B68,'[1]LISTADO ATM'!$A$2:$B$822,2,0)</f>
        <v>#N/A</v>
      </c>
      <c r="D68" s="34"/>
      <c r="E68" s="21"/>
    </row>
    <row r="69" spans="1:5" ht="18" x14ac:dyDescent="0.25">
      <c r="A69" s="25" t="s">
        <v>11</v>
      </c>
      <c r="B69" s="38">
        <f>COUNT(B64:B67)</f>
        <v>4</v>
      </c>
      <c r="C69" s="13"/>
      <c r="D69" s="16"/>
      <c r="E69" s="16"/>
    </row>
    <row r="70" spans="1:5" ht="15.75" thickBot="1" x14ac:dyDescent="0.3">
      <c r="B70" s="5"/>
      <c r="E70" s="5"/>
    </row>
    <row r="71" spans="1:5" ht="18.75" customHeight="1" thickBot="1" x14ac:dyDescent="0.3">
      <c r="A71" s="61" t="s">
        <v>12</v>
      </c>
      <c r="B71" s="62"/>
      <c r="C71" t="s">
        <v>17</v>
      </c>
      <c r="D71" s="5"/>
      <c r="E71" s="5"/>
    </row>
    <row r="72" spans="1:5" ht="18.75" thickBot="1" x14ac:dyDescent="0.3">
      <c r="A72" s="33">
        <f>+B48+B60+B69</f>
        <v>18</v>
      </c>
      <c r="B72" s="41"/>
    </row>
    <row r="73" spans="1:5" ht="15.75" thickBot="1" x14ac:dyDescent="0.3">
      <c r="B73" s="5"/>
      <c r="E73" s="5"/>
    </row>
    <row r="74" spans="1:5" ht="18.75" customHeight="1" thickBot="1" x14ac:dyDescent="0.3">
      <c r="A74" s="56" t="s">
        <v>15</v>
      </c>
      <c r="B74" s="57"/>
      <c r="C74" s="57"/>
      <c r="D74" s="57"/>
      <c r="E74" s="58"/>
    </row>
    <row r="75" spans="1:5" ht="18" x14ac:dyDescent="0.25">
      <c r="A75" s="6" t="s">
        <v>5</v>
      </c>
      <c r="B75" s="6" t="s">
        <v>6</v>
      </c>
      <c r="C75" s="4" t="s">
        <v>7</v>
      </c>
      <c r="D75" s="59" t="s">
        <v>8</v>
      </c>
      <c r="E75" s="60"/>
    </row>
    <row r="76" spans="1:5" ht="18" x14ac:dyDescent="0.25">
      <c r="A76" s="21" t="str">
        <f>VLOOKUP(B76,'[1]LISTADO ATM'!$A$2:$C$822,3,0)</f>
        <v>ESTE</v>
      </c>
      <c r="B76" s="37">
        <v>159</v>
      </c>
      <c r="C76" s="21" t="str">
        <f>VLOOKUP(B76,'[1]LISTADO ATM'!$A$2:$B$822,2,0)</f>
        <v xml:space="preserve">ATM Hotel Dreams Bayahibe I </v>
      </c>
      <c r="D76" s="42" t="s">
        <v>21</v>
      </c>
      <c r="E76" s="43"/>
    </row>
    <row r="77" spans="1:5" ht="17.25" customHeight="1" x14ac:dyDescent="0.25">
      <c r="A77" s="21" t="str">
        <f>VLOOKUP(B77,'[1]LISTADO ATM'!$A$2:$C$822,3,0)</f>
        <v>DISTRITO NACIONAL</v>
      </c>
      <c r="B77" s="37">
        <v>568</v>
      </c>
      <c r="C77" s="21" t="str">
        <f>VLOOKUP(B77,'[1]LISTADO ATM'!$A$2:$B$822,2,0)</f>
        <v xml:space="preserve">ATM Ministerio de Educación </v>
      </c>
      <c r="D77" s="42" t="s">
        <v>21</v>
      </c>
      <c r="E77" s="43"/>
    </row>
    <row r="78" spans="1:5" ht="17.25" customHeight="1" x14ac:dyDescent="0.25">
      <c r="A78" s="21" t="str">
        <f>VLOOKUP(B78,'[1]LISTADO ATM'!$A$2:$C$822,3,0)</f>
        <v>DISTRITO NACIONAL</v>
      </c>
      <c r="B78" s="37">
        <v>24</v>
      </c>
      <c r="C78" s="21" t="str">
        <f>VLOOKUP(B78,'[1]LISTADO ATM'!$A$2:$B$822,2,0)</f>
        <v xml:space="preserve">ATM Oficina Eusebio Manzueta </v>
      </c>
      <c r="D78" s="42" t="s">
        <v>21</v>
      </c>
      <c r="E78" s="43"/>
    </row>
    <row r="79" spans="1:5" ht="17.25" customHeight="1" x14ac:dyDescent="0.25">
      <c r="A79" s="21" t="str">
        <f>VLOOKUP(B79,'[1]LISTADO ATM'!$A$2:$C$822,3,0)</f>
        <v>DISTRITO NACIONAL</v>
      </c>
      <c r="B79" s="37">
        <v>949</v>
      </c>
      <c r="C79" s="21" t="str">
        <f>VLOOKUP(B79,'[1]LISTADO ATM'!$A$2:$B$822,2,0)</f>
        <v xml:space="preserve">ATM S/M Bravo San Isidro Coral Mall </v>
      </c>
      <c r="D79" s="42" t="s">
        <v>21</v>
      </c>
      <c r="E79" s="43"/>
    </row>
    <row r="80" spans="1:5" ht="17.25" customHeight="1" x14ac:dyDescent="0.25">
      <c r="A80" s="21" t="str">
        <f>VLOOKUP(B80,'[1]LISTADO ATM'!$A$2:$C$822,3,0)</f>
        <v>DISTRITO NACIONAL</v>
      </c>
      <c r="B80" s="37">
        <v>600</v>
      </c>
      <c r="C80" s="21" t="str">
        <f>VLOOKUP(B80,'[1]LISTADO ATM'!$A$2:$B$822,2,0)</f>
        <v>ATM S/M Bravo Hipica</v>
      </c>
      <c r="D80" s="42" t="s">
        <v>21</v>
      </c>
      <c r="E80" s="43"/>
    </row>
    <row r="81" spans="1:5" ht="17.25" customHeight="1" x14ac:dyDescent="0.25">
      <c r="A81" s="21" t="str">
        <f>VLOOKUP(B81,'[1]LISTADO ATM'!$A$2:$C$822,3,0)</f>
        <v>NORTE</v>
      </c>
      <c r="B81" s="37">
        <v>633</v>
      </c>
      <c r="C81" s="21" t="str">
        <f>VLOOKUP(B81,'[1]LISTADO ATM'!$A$2:$B$822,2,0)</f>
        <v xml:space="preserve">ATM Autobanco Las Colinas </v>
      </c>
      <c r="D81" s="42" t="s">
        <v>21</v>
      </c>
      <c r="E81" s="43"/>
    </row>
    <row r="82" spans="1:5" ht="17.25" customHeight="1" x14ac:dyDescent="0.25">
      <c r="A82" s="21" t="str">
        <f>VLOOKUP(B82,'[1]LISTADO ATM'!$A$2:$C$822,3,0)</f>
        <v>NORTE</v>
      </c>
      <c r="B82" s="37">
        <v>882</v>
      </c>
      <c r="C82" s="21" t="str">
        <f>VLOOKUP(B82,'[1]LISTADO ATM'!$A$2:$B$822,2,0)</f>
        <v xml:space="preserve">ATM Oficina Moca II </v>
      </c>
      <c r="D82" s="42" t="s">
        <v>42</v>
      </c>
      <c r="E82" s="43"/>
    </row>
    <row r="83" spans="1:5" ht="17.25" customHeight="1" x14ac:dyDescent="0.25">
      <c r="A83" s="21" t="str">
        <f>VLOOKUP(B83,'[1]LISTADO ATM'!$A$2:$C$822,3,0)</f>
        <v>SUR</v>
      </c>
      <c r="B83" s="37">
        <v>825</v>
      </c>
      <c r="C83" s="21" t="str">
        <f>VLOOKUP(B83,'[1]LISTADO ATM'!$A$2:$B$822,2,0)</f>
        <v xml:space="preserve">ATM Estacion Eco Cibeles (Las Matas de Farfán) </v>
      </c>
      <c r="D83" s="42" t="s">
        <v>42</v>
      </c>
      <c r="E83" s="43"/>
    </row>
    <row r="84" spans="1:5" ht="17.25" customHeight="1" x14ac:dyDescent="0.25">
      <c r="A84" s="21" t="str">
        <f>VLOOKUP(B84,'[1]LISTADO ATM'!$A$2:$C$822,3,0)</f>
        <v>DISTRITO NACIONAL</v>
      </c>
      <c r="B84" s="37">
        <v>557</v>
      </c>
      <c r="C84" s="21" t="str">
        <f>VLOOKUP(B84,'[1]LISTADO ATM'!$A$2:$B$822,2,0)</f>
        <v xml:space="preserve">ATM Multicentro La Sirena Ave. Mella </v>
      </c>
      <c r="D84" s="42" t="s">
        <v>42</v>
      </c>
      <c r="E84" s="43"/>
    </row>
    <row r="85" spans="1:5" ht="17.25" customHeight="1" x14ac:dyDescent="0.25">
      <c r="A85" s="21" t="str">
        <f>VLOOKUP(B85,'[1]LISTADO ATM'!$A$2:$C$822,3,0)</f>
        <v>ESTE</v>
      </c>
      <c r="B85" s="37">
        <v>742</v>
      </c>
      <c r="C85" s="21" t="str">
        <f>VLOOKUP(B85,'[1]LISTADO ATM'!$A$2:$B$822,2,0)</f>
        <v xml:space="preserve">ATM Oficina Plaza del Rey (La Romana) </v>
      </c>
      <c r="D85" s="42" t="s">
        <v>21</v>
      </c>
      <c r="E85" s="43"/>
    </row>
    <row r="86" spans="1:5" ht="17.25" customHeight="1" x14ac:dyDescent="0.25">
      <c r="A86" s="21" t="str">
        <f>VLOOKUP(B86,'[1]LISTADO ATM'!$A$2:$C$822,3,0)</f>
        <v>DISTRITO NACIONAL</v>
      </c>
      <c r="B86" s="37">
        <v>490</v>
      </c>
      <c r="C86" s="21" t="str">
        <f>VLOOKUP(B86,'[1]LISTADO ATM'!$A$2:$B$822,2,0)</f>
        <v xml:space="preserve">ATM Hospital Ney Arias Lora </v>
      </c>
      <c r="D86" s="42" t="s">
        <v>42</v>
      </c>
      <c r="E86" s="43"/>
    </row>
    <row r="87" spans="1:5" ht="17.25" customHeight="1" x14ac:dyDescent="0.25">
      <c r="A87" s="21" t="str">
        <f>VLOOKUP(B87,'[1]LISTADO ATM'!$A$2:$C$822,3,0)</f>
        <v>DISTRITO NACIONAL</v>
      </c>
      <c r="B87" s="37">
        <v>974</v>
      </c>
      <c r="C87" s="21" t="str">
        <f>VLOOKUP(B87,'[1]LISTADO ATM'!$A$2:$B$822,2,0)</f>
        <v xml:space="preserve">ATM S/M Nacional Ave. Lope de Vega </v>
      </c>
      <c r="D87" s="42" t="s">
        <v>21</v>
      </c>
      <c r="E87" s="43"/>
    </row>
    <row r="88" spans="1:5" ht="17.25" customHeight="1" x14ac:dyDescent="0.25">
      <c r="A88" s="21" t="str">
        <f>VLOOKUP(B88,'[1]LISTADO ATM'!$A$2:$C$822,3,0)</f>
        <v>ESTE</v>
      </c>
      <c r="B88" s="37">
        <v>634</v>
      </c>
      <c r="C88" s="21" t="str">
        <f>VLOOKUP(B88,'[1]LISTADO ATM'!$A$2:$B$822,2,0)</f>
        <v xml:space="preserve">ATM Ayuntamiento Los Llanos (SPM) </v>
      </c>
      <c r="D88" s="42" t="s">
        <v>21</v>
      </c>
      <c r="E88" s="43"/>
    </row>
    <row r="89" spans="1:5" ht="17.25" customHeight="1" x14ac:dyDescent="0.25">
      <c r="A89" s="21" t="str">
        <f>VLOOKUP(B89,'[1]LISTADO ATM'!$A$2:$C$822,3,0)</f>
        <v>SUR</v>
      </c>
      <c r="B89" s="37">
        <v>765</v>
      </c>
      <c r="C89" s="21" t="str">
        <f>VLOOKUP(B89,'[1]LISTADO ATM'!$A$2:$B$822,2,0)</f>
        <v xml:space="preserve">ATM Oficina Azua I </v>
      </c>
      <c r="D89" s="42" t="s">
        <v>42</v>
      </c>
      <c r="E89" s="43"/>
    </row>
    <row r="90" spans="1:5" ht="17.25" customHeight="1" x14ac:dyDescent="0.25">
      <c r="A90" s="21" t="str">
        <f>VLOOKUP(B90,'[1]LISTADO ATM'!$A$2:$C$822,3,0)</f>
        <v>DISTRITO NACIONAL</v>
      </c>
      <c r="B90" s="37">
        <v>498</v>
      </c>
      <c r="C90" s="21" t="str">
        <f>VLOOKUP(B90,'[1]LISTADO ATM'!$A$2:$B$822,2,0)</f>
        <v xml:space="preserve">ATM Estación Sunix 27 de Febrero </v>
      </c>
      <c r="D90" s="42" t="s">
        <v>42</v>
      </c>
      <c r="E90" s="43"/>
    </row>
    <row r="91" spans="1:5" ht="17.25" customHeight="1" x14ac:dyDescent="0.25">
      <c r="A91" s="21" t="str">
        <f>VLOOKUP(B91,'[1]LISTADO ATM'!$A$2:$C$822,3,0)</f>
        <v>DISTRITO NACIONAL</v>
      </c>
      <c r="B91" s="37">
        <v>717</v>
      </c>
      <c r="C91" s="21" t="str">
        <f>VLOOKUP(B91,'[1]LISTADO ATM'!$A$2:$B$822,2,0)</f>
        <v xml:space="preserve">ATM Oficina Los Alcarrizos </v>
      </c>
      <c r="D91" s="42" t="s">
        <v>21</v>
      </c>
      <c r="E91" s="43"/>
    </row>
    <row r="92" spans="1:5" ht="17.25" customHeight="1" x14ac:dyDescent="0.25">
      <c r="A92" s="21" t="str">
        <f>VLOOKUP(B92,'[1]LISTADO ATM'!$A$2:$C$822,3,0)</f>
        <v>DISTRITO NACIONAL</v>
      </c>
      <c r="B92" s="37">
        <v>911</v>
      </c>
      <c r="C92" s="21" t="str">
        <f>VLOOKUP(B92,'[1]LISTADO ATM'!$A$2:$B$822,2,0)</f>
        <v xml:space="preserve">ATM Oficina Venezuela II </v>
      </c>
      <c r="D92" s="42" t="s">
        <v>42</v>
      </c>
      <c r="E92" s="43"/>
    </row>
    <row r="93" spans="1:5" ht="17.25" customHeight="1" x14ac:dyDescent="0.25">
      <c r="A93" s="21" t="e">
        <f>VLOOKUP(B93,'[1]LISTADO ATM'!$A$2:$C$822,3,0)</f>
        <v>#N/A</v>
      </c>
      <c r="B93" s="37"/>
      <c r="C93" s="21" t="e">
        <f>VLOOKUP(B93,'[1]LISTADO ATM'!$A$2:$B$822,2,0)</f>
        <v>#N/A</v>
      </c>
      <c r="D93" s="42"/>
      <c r="E93" s="43"/>
    </row>
    <row r="94" spans="1:5" ht="18.75" thickBot="1" x14ac:dyDescent="0.3">
      <c r="A94" s="25" t="s">
        <v>11</v>
      </c>
      <c r="B94" s="39">
        <f>COUNT(B76:B92)</f>
        <v>17</v>
      </c>
      <c r="C94" s="22"/>
      <c r="D94" s="22"/>
      <c r="E94" s="23"/>
    </row>
    <row r="97" spans="2:2" x14ac:dyDescent="0.25">
      <c r="B97" s="27">
        <v>956</v>
      </c>
    </row>
  </sheetData>
  <mergeCells count="30"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A50:E50"/>
    <mergeCell ref="D76:E76"/>
    <mergeCell ref="D80:E80"/>
    <mergeCell ref="D81:E81"/>
    <mergeCell ref="D82:E82"/>
    <mergeCell ref="D79:E79"/>
    <mergeCell ref="D88:E88"/>
    <mergeCell ref="D93:E93"/>
    <mergeCell ref="D78:E78"/>
    <mergeCell ref="A1:E1"/>
    <mergeCell ref="A2:E2"/>
    <mergeCell ref="A7:E7"/>
    <mergeCell ref="C29:E29"/>
    <mergeCell ref="A31:E31"/>
    <mergeCell ref="D77:E77"/>
    <mergeCell ref="C37:E37"/>
    <mergeCell ref="A39:E39"/>
    <mergeCell ref="D75:E75"/>
    <mergeCell ref="A74:E74"/>
    <mergeCell ref="A71:B71"/>
    <mergeCell ref="A62:E6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577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577 851 748 564 678 507                                                        </v>
      </c>
    </row>
    <row r="3" spans="2:6" ht="18.75" thickBot="1" x14ac:dyDescent="0.3">
      <c r="B3" s="21">
        <v>851</v>
      </c>
      <c r="C3" s="28" t="s">
        <v>17</v>
      </c>
    </row>
    <row r="4" spans="2:6" ht="18.75" thickBot="1" x14ac:dyDescent="0.3">
      <c r="B4" s="21">
        <v>748</v>
      </c>
      <c r="C4" s="28" t="s">
        <v>17</v>
      </c>
    </row>
    <row r="5" spans="2:6" ht="18.75" thickBot="1" x14ac:dyDescent="0.3">
      <c r="B5" s="21">
        <v>564</v>
      </c>
      <c r="C5" s="28" t="s">
        <v>17</v>
      </c>
    </row>
    <row r="6" spans="2:6" ht="18.75" thickBot="1" x14ac:dyDescent="0.3">
      <c r="B6" s="21">
        <v>678</v>
      </c>
      <c r="C6" s="28" t="s">
        <v>17</v>
      </c>
    </row>
    <row r="7" spans="2:6" ht="18.75" thickBot="1" x14ac:dyDescent="0.3">
      <c r="B7" s="21">
        <v>507</v>
      </c>
      <c r="C7" s="28" t="s">
        <v>17</v>
      </c>
    </row>
    <row r="8" spans="2:6" ht="18.75" thickBot="1" x14ac:dyDescent="0.3">
      <c r="B8" s="21"/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50" priority="1030"/>
  </conditionalFormatting>
  <conditionalFormatting sqref="B35:B68">
    <cfRule type="duplicateValues" dxfId="49" priority="1028"/>
  </conditionalFormatting>
  <conditionalFormatting sqref="B31:B34">
    <cfRule type="duplicateValues" dxfId="48" priority="238"/>
  </conditionalFormatting>
  <conditionalFormatting sqref="B31:B34">
    <cfRule type="duplicateValues" dxfId="47" priority="236"/>
    <cfRule type="duplicateValues" dxfId="46" priority="237"/>
  </conditionalFormatting>
  <conditionalFormatting sqref="B31:B34">
    <cfRule type="duplicateValues" dxfId="45" priority="235"/>
  </conditionalFormatting>
  <conditionalFormatting sqref="B31:B34">
    <cfRule type="duplicateValues" dxfId="44" priority="234"/>
  </conditionalFormatting>
  <conditionalFormatting sqref="B31:B34">
    <cfRule type="duplicateValues" dxfId="43" priority="232"/>
    <cfRule type="duplicateValues" dxfId="42" priority="233"/>
  </conditionalFormatting>
  <conditionalFormatting sqref="B31:B34">
    <cfRule type="duplicateValues" dxfId="41" priority="231"/>
  </conditionalFormatting>
  <conditionalFormatting sqref="B25:B30">
    <cfRule type="duplicateValues" dxfId="40" priority="144"/>
  </conditionalFormatting>
  <conditionalFormatting sqref="B25:B30">
    <cfRule type="duplicateValues" dxfId="39" priority="142"/>
    <cfRule type="duplicateValues" dxfId="38" priority="143"/>
  </conditionalFormatting>
  <conditionalFormatting sqref="B25:B30">
    <cfRule type="duplicateValues" dxfId="37" priority="148"/>
  </conditionalFormatting>
  <conditionalFormatting sqref="B25:B30">
    <cfRule type="duplicateValues" dxfId="36" priority="149"/>
    <cfRule type="duplicateValues" dxfId="35" priority="150"/>
  </conditionalFormatting>
  <conditionalFormatting sqref="B17:B24">
    <cfRule type="duplicateValues" dxfId="34" priority="45"/>
  </conditionalFormatting>
  <conditionalFormatting sqref="B17:B24">
    <cfRule type="duplicateValues" dxfId="33" priority="43"/>
    <cfRule type="duplicateValues" dxfId="32" priority="44"/>
  </conditionalFormatting>
  <conditionalFormatting sqref="B17:B24">
    <cfRule type="duplicateValues" dxfId="31" priority="40"/>
    <cfRule type="duplicateValues" dxfId="30" priority="41"/>
    <cfRule type="duplicateValues" dxfId="29" priority="42"/>
  </conditionalFormatting>
  <conditionalFormatting sqref="B9:B24">
    <cfRule type="duplicateValues" dxfId="28" priority="39"/>
  </conditionalFormatting>
  <conditionalFormatting sqref="B9:B24">
    <cfRule type="duplicateValues" dxfId="27" priority="38"/>
  </conditionalFormatting>
  <conditionalFormatting sqref="B9:B24">
    <cfRule type="duplicateValues" dxfId="26" priority="37"/>
  </conditionalFormatting>
  <conditionalFormatting sqref="B9:B24">
    <cfRule type="duplicateValues" dxfId="25" priority="36"/>
  </conditionalFormatting>
  <conditionalFormatting sqref="B9:B16">
    <cfRule type="duplicateValues" dxfId="24" priority="35"/>
  </conditionalFormatting>
  <conditionalFormatting sqref="B9:B16">
    <cfRule type="duplicateValues" dxfId="23" priority="33"/>
    <cfRule type="duplicateValues" dxfId="22" priority="34"/>
  </conditionalFormatting>
  <conditionalFormatting sqref="B9:B16">
    <cfRule type="duplicateValues" dxfId="21" priority="30"/>
    <cfRule type="duplicateValues" dxfId="20" priority="31"/>
    <cfRule type="duplicateValues" dxfId="19" priority="32"/>
  </conditionalFormatting>
  <conditionalFormatting sqref="B2:B5">
    <cfRule type="duplicateValues" dxfId="18" priority="19"/>
  </conditionalFormatting>
  <conditionalFormatting sqref="B2:B5">
    <cfRule type="duplicateValues" dxfId="17" priority="17"/>
    <cfRule type="duplicateValues" dxfId="16" priority="18"/>
  </conditionalFormatting>
  <conditionalFormatting sqref="B2:B5">
    <cfRule type="duplicateValues" dxfId="15" priority="14"/>
    <cfRule type="duplicateValues" dxfId="14" priority="15"/>
    <cfRule type="duplicateValues" dxfId="13" priority="16"/>
  </conditionalFormatting>
  <conditionalFormatting sqref="B2:B5">
    <cfRule type="duplicateValues" dxfId="12" priority="13"/>
  </conditionalFormatting>
  <conditionalFormatting sqref="B2:B5">
    <cfRule type="duplicateValues" dxfId="11" priority="12"/>
  </conditionalFormatting>
  <conditionalFormatting sqref="B2:B5">
    <cfRule type="duplicateValues" dxfId="10" priority="11"/>
  </conditionalFormatting>
  <conditionalFormatting sqref="B6:B8">
    <cfRule type="duplicateValues" dxfId="9" priority="10"/>
  </conditionalFormatting>
  <conditionalFormatting sqref="B6:B8">
    <cfRule type="duplicateValues" dxfId="8" priority="8"/>
    <cfRule type="duplicateValues" dxfId="7" priority="9"/>
  </conditionalFormatting>
  <conditionalFormatting sqref="B6:B8">
    <cfRule type="duplicateValues" dxfId="6" priority="5"/>
    <cfRule type="duplicateValues" dxfId="5" priority="6"/>
    <cfRule type="duplicateValues" dxfId="4" priority="7"/>
  </conditionalFormatting>
  <conditionalFormatting sqref="B6:B8">
    <cfRule type="duplicateValues" dxfId="3" priority="4"/>
  </conditionalFormatting>
  <conditionalFormatting sqref="B6:B8">
    <cfRule type="duplicateValues" dxfId="2" priority="3"/>
  </conditionalFormatting>
  <conditionalFormatting sqref="B6:B8">
    <cfRule type="duplicateValues" dxfId="1" priority="2"/>
  </conditionalFormatting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2021-06-26T21:33:02Z</dcterms:modified>
</cp:coreProperties>
</file>