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27\"/>
    </mc:Choice>
  </mc:AlternateContent>
  <bookViews>
    <workbookView xWindow="0" yWindow="0" windowWidth="15270" windowHeight="4575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Efectivo!$A$58:$E$58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15" i="1"/>
  <c r="B39" i="1"/>
  <c r="B55" i="1"/>
  <c r="B65" i="1"/>
  <c r="A36" i="1"/>
  <c r="A37" i="1"/>
  <c r="C36" i="1"/>
  <c r="C37" i="1"/>
  <c r="C32" i="1" l="1"/>
  <c r="C33" i="1"/>
  <c r="C34" i="1"/>
  <c r="C35" i="1"/>
  <c r="A32" i="1"/>
  <c r="A33" i="1"/>
  <c r="A34" i="1"/>
  <c r="A35" i="1"/>
  <c r="A63" i="1"/>
  <c r="A64" i="1"/>
  <c r="A21" i="1"/>
  <c r="C63" i="1"/>
  <c r="C64" i="1"/>
  <c r="C21" i="1"/>
  <c r="A54" i="1"/>
  <c r="C54" i="1"/>
  <c r="B87" i="1"/>
  <c r="C86" i="1"/>
  <c r="C85" i="1"/>
  <c r="C84" i="1"/>
  <c r="C83" i="1"/>
  <c r="A83" i="1"/>
  <c r="A84" i="1"/>
  <c r="A85" i="1"/>
  <c r="A86" i="1"/>
  <c r="A59" i="1"/>
  <c r="C59" i="1"/>
  <c r="A13" i="1"/>
  <c r="A9" i="1"/>
  <c r="A10" i="1"/>
  <c r="C13" i="1"/>
  <c r="C9" i="1"/>
  <c r="C10" i="1"/>
  <c r="C53" i="1" l="1"/>
  <c r="A53" i="1"/>
  <c r="C52" i="1"/>
  <c r="A52" i="1"/>
  <c r="C51" i="1"/>
  <c r="A51" i="1"/>
  <c r="C31" i="1"/>
  <c r="C38" i="1"/>
  <c r="A31" i="1"/>
  <c r="A38" i="1"/>
  <c r="C11" i="1"/>
  <c r="A11" i="1"/>
  <c r="C82" i="1"/>
  <c r="A82" i="1"/>
  <c r="C49" i="1" l="1"/>
  <c r="C50" i="1"/>
  <c r="C14" i="1"/>
  <c r="A49" i="1"/>
  <c r="A50" i="1"/>
  <c r="A14" i="1"/>
  <c r="A81" i="1"/>
  <c r="C81" i="1"/>
  <c r="A30" i="1" l="1"/>
  <c r="C30" i="1"/>
  <c r="A61" i="1"/>
  <c r="C61" i="1"/>
  <c r="A62" i="1"/>
  <c r="C62" i="1"/>
  <c r="A20" i="1"/>
  <c r="C20" i="1"/>
  <c r="A60" i="1"/>
  <c r="C60" i="1"/>
  <c r="A19" i="1"/>
  <c r="C19" i="1"/>
  <c r="A47" i="1"/>
  <c r="C47" i="1"/>
  <c r="A48" i="1"/>
  <c r="C48" i="1"/>
  <c r="A80" i="1"/>
  <c r="C80" i="1"/>
  <c r="A75" i="1"/>
  <c r="C75" i="1"/>
  <c r="A76" i="1"/>
  <c r="C76" i="1"/>
  <c r="A77" i="1"/>
  <c r="C77" i="1"/>
  <c r="A78" i="1"/>
  <c r="C78" i="1"/>
  <c r="A29" i="1" l="1"/>
  <c r="C29" i="1"/>
  <c r="A79" i="1"/>
  <c r="C79" i="1"/>
  <c r="A45" i="1"/>
  <c r="C45" i="1"/>
  <c r="A46" i="1"/>
  <c r="C46" i="1"/>
  <c r="A28" i="1"/>
  <c r="C28" i="1"/>
  <c r="C27" i="1"/>
  <c r="A27" i="1"/>
  <c r="C12" i="1" l="1"/>
  <c r="A12" i="1"/>
  <c r="C44" i="1"/>
  <c r="A44" i="1"/>
  <c r="C74" i="1" l="1"/>
  <c r="A74" i="1"/>
  <c r="A26" i="1" l="1"/>
  <c r="C26" i="1"/>
  <c r="C73" i="1" l="1"/>
  <c r="A73" i="1"/>
  <c r="C72" i="1" l="1"/>
  <c r="A72" i="1"/>
  <c r="A43" i="1" l="1"/>
  <c r="C43" i="1"/>
  <c r="F2" i="3" l="1"/>
  <c r="A68" i="1"/>
</calcChain>
</file>

<file path=xl/sharedStrings.xml><?xml version="1.0" encoding="utf-8"?>
<sst xmlns="http://schemas.openxmlformats.org/spreadsheetml/2006/main" count="1021" uniqueCount="60">
  <si>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</si>
  <si>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</si>
  <si>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</si>
  <si>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</si>
  <si>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</si>
  <si>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</si>
  <si>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</si>
  <si>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</si>
  <si>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</si>
  <si>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</si>
  <si>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</si>
  <si>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</si>
  <si>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</si>
  <si>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</si>
  <si>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</si>
  <si>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</si>
  <si>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</si>
  <si>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</si>
  <si>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</si>
  <si>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</si>
  <si>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</si>
  <si>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</si>
  <si>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Abastecido</t>
  </si>
  <si>
    <t>2 Gavetas Vacias &amp; 1 Fallando</t>
  </si>
  <si>
    <t>GAVETA DE DEPOSITO LLENA</t>
  </si>
  <si>
    <t xml:space="preserve">2 Gavetas Vacias </t>
  </si>
  <si>
    <t>3335933504</t>
  </si>
  <si>
    <t>3335933503</t>
  </si>
  <si>
    <t>3335933501</t>
  </si>
  <si>
    <t>3335933500</t>
  </si>
  <si>
    <t>3335933486</t>
  </si>
  <si>
    <t>3335933484</t>
  </si>
  <si>
    <t>3335933450</t>
  </si>
  <si>
    <t>3335933446</t>
  </si>
  <si>
    <t>3335933424</t>
  </si>
  <si>
    <t>3335933275</t>
  </si>
  <si>
    <t>3335933214</t>
  </si>
  <si>
    <t>3335933451</t>
  </si>
  <si>
    <t>3335933495</t>
  </si>
  <si>
    <t>3335933479</t>
  </si>
  <si>
    <t>3335933469</t>
  </si>
  <si>
    <t>3335933463</t>
  </si>
  <si>
    <t>3335933453</t>
  </si>
  <si>
    <t>3335933449</t>
  </si>
  <si>
    <t>3335933466</t>
  </si>
  <si>
    <t>3335933423</t>
  </si>
  <si>
    <t>3335933236</t>
  </si>
  <si>
    <t>GAVETA DE RECHAZO LLENA</t>
  </si>
  <si>
    <t>3335933521</t>
  </si>
  <si>
    <t>3335933506</t>
  </si>
  <si>
    <t>3335933505</t>
  </si>
  <si>
    <t>3335933499</t>
  </si>
  <si>
    <t>3335933498</t>
  </si>
  <si>
    <t>3335933497</t>
  </si>
  <si>
    <t>3335933487</t>
  </si>
  <si>
    <t>3335933475</t>
  </si>
  <si>
    <t>3335933452</t>
  </si>
  <si>
    <t>3335933426</t>
  </si>
  <si>
    <t>3335933178</t>
  </si>
  <si>
    <t>3335933593 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</si>
</sst>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/>
    </xf>
    <xf numFmtId="0" fontId="6" fillId="6" borderId="39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38" fillId="6" borderId="8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8"/>
      <tableStyleElement type="headerRow" dxfId="217"/>
      <tableStyleElement type="totalRow" dxfId="216"/>
      <tableStyleElement type="firstColumn" dxfId="215"/>
      <tableStyleElement type="lastColumn" dxfId="214"/>
      <tableStyleElement type="firstRowStripe" dxfId="213"/>
      <tableStyleElement type="firstColumnStripe" dxfId="2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zoomScale="85" zoomScaleNormal="85" workbookViewId="0">
      <selection activeCell="C92" sqref="C92"/>
    </sheetView>
  </sheetViews>
  <sheetFormatPr baseColWidth="10"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18.85546875" bestFit="1" customWidth="1"/>
  </cols>
  <sheetData>
    <row r="1" spans="1:5" ht="22.5" customHeight="1" x14ac:dyDescent="0.25">
      <c r="A1" s="44" t="s">
        <v>1</v>
      </c>
      <c r="B1" s="45"/>
      <c r="C1" s="45"/>
      <c r="D1" s="45"/>
      <c r="E1" s="46"/>
    </row>
    <row r="2" spans="1:5" ht="25.5" customHeight="1" x14ac:dyDescent="0.25">
      <c r="A2" s="47" t="s">
        <v>0</v>
      </c>
      <c r="B2" s="48"/>
      <c r="C2" s="48"/>
      <c r="D2" s="48"/>
      <c r="E2" s="49"/>
    </row>
    <row r="3" spans="1:5" ht="18" x14ac:dyDescent="0.25">
      <c r="B3" s="34"/>
      <c r="C3" s="1"/>
      <c r="D3" s="1"/>
      <c r="E3" s="9"/>
    </row>
    <row r="4" spans="1:5" ht="18.75" thickBot="1" x14ac:dyDescent="0.3">
      <c r="A4" s="7" t="s">
        <v>2</v>
      </c>
      <c r="B4" s="35">
        <v>44374.25</v>
      </c>
      <c r="C4" s="1"/>
      <c r="D4" s="1"/>
      <c r="E4" s="10"/>
    </row>
    <row r="5" spans="1:5" ht="18.75" thickBot="1" x14ac:dyDescent="0.3">
      <c r="A5" s="7" t="s">
        <v>3</v>
      </c>
      <c r="B5" s="35">
        <v>44374.208333333336</v>
      </c>
      <c r="C5" s="8"/>
      <c r="D5" s="1"/>
      <c r="E5" s="10"/>
    </row>
    <row r="6" spans="1:5" ht="12.75" customHeight="1" x14ac:dyDescent="0.25">
      <c r="B6" s="34"/>
      <c r="C6" s="1"/>
      <c r="D6" s="1"/>
      <c r="E6" s="12"/>
    </row>
    <row r="7" spans="1:5" ht="18" customHeight="1" x14ac:dyDescent="0.25">
      <c r="A7" s="50" t="s">
        <v>4</v>
      </c>
      <c r="B7" s="51"/>
      <c r="C7" s="51"/>
      <c r="D7" s="51"/>
      <c r="E7" s="52"/>
    </row>
    <row r="8" spans="1:5" ht="18" x14ac:dyDescent="0.25">
      <c r="A8" s="2" t="s">
        <v>5</v>
      </c>
      <c r="B8" s="6" t="s">
        <v>6</v>
      </c>
      <c r="C8" s="2" t="s">
        <v>7</v>
      </c>
      <c r="D8" s="11" t="s">
        <v>8</v>
      </c>
      <c r="E8" s="2" t="s">
        <v>9</v>
      </c>
    </row>
    <row r="9" spans="1:5" ht="18.75" customHeight="1" x14ac:dyDescent="0.25">
      <c r="A9" s="21" t="str">
        <f>VLOOKUP(B9,'[1]LISTADO ATM'!$A$2:$C$822,3,0)</f>
        <v>SUR</v>
      </c>
      <c r="B9" s="36">
        <v>512</v>
      </c>
      <c r="C9" s="24" t="str">
        <f>VLOOKUP(B9,'[1]LISTADO ATM'!$A$2:$B$822,2,0)</f>
        <v>ATM Plaza Jesús Ferreira</v>
      </c>
      <c r="D9" s="15" t="s">
        <v>22</v>
      </c>
      <c r="E9" s="26">
        <v>3335933474</v>
      </c>
    </row>
    <row r="10" spans="1:5" ht="18.75" customHeight="1" x14ac:dyDescent="0.25">
      <c r="A10" s="21" t="str">
        <f>VLOOKUP(B10,'[1]LISTADO ATM'!$A$2:$C$822,3,0)</f>
        <v>DISTRITO NACIONAL</v>
      </c>
      <c r="B10" s="36">
        <v>461</v>
      </c>
      <c r="C10" s="24" t="str">
        <f>VLOOKUP(B10,'[1]LISTADO ATM'!$A$2:$B$822,2,0)</f>
        <v xml:space="preserve">ATM Autobanco Sarasota I </v>
      </c>
      <c r="D10" s="15" t="s">
        <v>22</v>
      </c>
      <c r="E10" s="26">
        <v>3335933485</v>
      </c>
    </row>
    <row r="11" spans="1:5" ht="18.75" customHeight="1" x14ac:dyDescent="0.25">
      <c r="A11" s="21" t="str">
        <f>VLOOKUP(B11,'[1]LISTADO ATM'!$A$2:$C$822,3,0)</f>
        <v>DISTRITO NACIONAL</v>
      </c>
      <c r="B11" s="21">
        <v>769</v>
      </c>
      <c r="C11" s="24" t="str">
        <f>VLOOKUP(B11,'[1]LISTADO ATM'!$A$2:$B$822,2,0)</f>
        <v>ATM UNP Pablo Mella Morales</v>
      </c>
      <c r="D11" s="15" t="s">
        <v>22</v>
      </c>
      <c r="E11" s="26" t="s">
        <v>54</v>
      </c>
    </row>
    <row r="12" spans="1:5" ht="18.75" customHeight="1" x14ac:dyDescent="0.25">
      <c r="A12" s="21" t="str">
        <f>VLOOKUP(B12,'[1]LISTADO ATM'!$A$2:$C$822,3,0)</f>
        <v>DISTRITO NACIONAL</v>
      </c>
      <c r="B12" s="21">
        <v>563</v>
      </c>
      <c r="C12" s="24" t="str">
        <f>VLOOKUP(B12,'[1]LISTADO ATM'!$A$2:$B$822,2,0)</f>
        <v xml:space="preserve">ATM Base Aérea San Isidro </v>
      </c>
      <c r="D12" s="15" t="s">
        <v>22</v>
      </c>
      <c r="E12" s="26" t="s">
        <v>48</v>
      </c>
    </row>
    <row r="13" spans="1:5" ht="18.75" customHeight="1" x14ac:dyDescent="0.25">
      <c r="A13" s="21" t="str">
        <f>VLOOKUP(B13,'[1]LISTADO ATM'!$A$2:$C$822,3,0)</f>
        <v>DISTRITO NACIONAL</v>
      </c>
      <c r="B13" s="39">
        <v>810</v>
      </c>
      <c r="C13" s="24" t="str">
        <f>VLOOKUP(B13,'[1]LISTADO ATM'!$A$2:$B$822,2,0)</f>
        <v xml:space="preserve">ATM UNP Multicentro La Sirena José Contreras </v>
      </c>
      <c r="D13" s="15" t="s">
        <v>22</v>
      </c>
      <c r="E13" s="26">
        <v>3335933171</v>
      </c>
    </row>
    <row r="14" spans="1:5" ht="18" x14ac:dyDescent="0.25">
      <c r="A14" s="32" t="str">
        <f>VLOOKUP(B14,'[1]LISTADO ATM'!$A$2:$C$822,3,0)</f>
        <v>NORTE</v>
      </c>
      <c r="B14" s="21">
        <v>315</v>
      </c>
      <c r="C14" s="24" t="str">
        <f>VLOOKUP(B14,'[1]LISTADO ATM'!$A$2:$B$822,2,0)</f>
        <v xml:space="preserve">ATM Oficina Estrella Sadalá </v>
      </c>
      <c r="D14" s="15" t="s">
        <v>22</v>
      </c>
      <c r="E14" s="26" t="s">
        <v>36</v>
      </c>
    </row>
    <row r="15" spans="1:5" ht="18.75" thickBot="1" x14ac:dyDescent="0.3">
      <c r="A15" s="3" t="s">
        <v>11</v>
      </c>
      <c r="B15" s="38">
        <f>COUNT(B9:B14)</f>
        <v>6</v>
      </c>
      <c r="C15" s="53"/>
      <c r="D15" s="54"/>
      <c r="E15" s="55"/>
    </row>
    <row r="16" spans="1:5" x14ac:dyDescent="0.25">
      <c r="B16" s="5"/>
      <c r="E16" s="5"/>
    </row>
    <row r="17" spans="1:5" ht="18" customHeight="1" x14ac:dyDescent="0.25">
      <c r="A17" s="50" t="s">
        <v>16</v>
      </c>
      <c r="B17" s="51"/>
      <c r="C17" s="51"/>
      <c r="D17" s="51"/>
      <c r="E17" s="52"/>
    </row>
    <row r="18" spans="1:5" ht="18" x14ac:dyDescent="0.25">
      <c r="A18" s="2" t="s">
        <v>5</v>
      </c>
      <c r="B18" s="6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18" t="str">
        <f>VLOOKUP(B19,'[1]LISTADO ATM'!$A$2:$C$822,3,0)</f>
        <v>NORTE</v>
      </c>
      <c r="B19" s="21">
        <v>956</v>
      </c>
      <c r="C19" s="24" t="str">
        <f>VLOOKUP(B19,'[1]LISTADO ATM'!$A$2:$B$822,2,0)</f>
        <v xml:space="preserve">ATM Autoservicio El Jaya (SFM) </v>
      </c>
      <c r="D19" s="15" t="s">
        <v>19</v>
      </c>
      <c r="E19" s="26" t="s">
        <v>40</v>
      </c>
    </row>
    <row r="20" spans="1:5" ht="18" x14ac:dyDescent="0.25">
      <c r="A20" s="18" t="str">
        <f>VLOOKUP(B20,'[1]LISTADO ATM'!$A$2:$C$822,3,0)</f>
        <v>DISTRITO NACIONAL</v>
      </c>
      <c r="B20" s="21">
        <v>813</v>
      </c>
      <c r="C20" s="24" t="str">
        <f>VLOOKUP(B20,'[1]LISTADO ATM'!$A$2:$B$822,2,0)</f>
        <v>ATM Oficina Occidental Mall</v>
      </c>
      <c r="D20" s="15" t="s">
        <v>19</v>
      </c>
      <c r="E20" s="26" t="s">
        <v>43</v>
      </c>
    </row>
    <row r="21" spans="1:5" ht="18" x14ac:dyDescent="0.25">
      <c r="A21" s="18" t="str">
        <f>VLOOKUP(B21,'[1]LISTADO ATM'!$A$2:$C$822,3,0)</f>
        <v>NORTE</v>
      </c>
      <c r="B21" s="21">
        <v>756</v>
      </c>
      <c r="C21" s="24" t="str">
        <f>VLOOKUP(B21,'[1]LISTADO ATM'!$A$2:$B$822,2,0)</f>
        <v xml:space="preserve">ATM UNP Villa La Mata (Cotuí) </v>
      </c>
      <c r="D21" s="15" t="s">
        <v>19</v>
      </c>
      <c r="E21" s="26" t="s">
        <v>46</v>
      </c>
    </row>
    <row r="22" spans="1:5" ht="18.75" thickBot="1" x14ac:dyDescent="0.3">
      <c r="A22" s="3" t="s">
        <v>11</v>
      </c>
      <c r="B22" s="38">
        <f>COUNT(B19:B21)</f>
        <v>3</v>
      </c>
      <c r="C22" s="53"/>
      <c r="D22" s="54"/>
      <c r="E22" s="55"/>
    </row>
    <row r="23" spans="1:5" ht="15.75" thickBot="1" x14ac:dyDescent="0.3">
      <c r="B23" s="5"/>
      <c r="E23" s="5"/>
    </row>
    <row r="24" spans="1:5" ht="18.75" customHeight="1" thickBot="1" x14ac:dyDescent="0.3">
      <c r="A24" s="56" t="s">
        <v>14</v>
      </c>
      <c r="B24" s="57"/>
      <c r="C24" s="57"/>
      <c r="D24" s="57"/>
      <c r="E24" s="58"/>
    </row>
    <row r="25" spans="1:5" ht="18" x14ac:dyDescent="0.25">
      <c r="A25" s="2" t="s">
        <v>5</v>
      </c>
      <c r="B25" s="6" t="s">
        <v>6</v>
      </c>
      <c r="C25" s="2" t="s">
        <v>7</v>
      </c>
      <c r="D25" s="2" t="s">
        <v>8</v>
      </c>
      <c r="E25" s="2" t="s">
        <v>9</v>
      </c>
    </row>
    <row r="26" spans="1:5" ht="18.75" customHeight="1" x14ac:dyDescent="0.25">
      <c r="A26" s="21" t="str">
        <f>VLOOKUP(B26,'[1]LISTADO ATM'!$A$2:$C$822,3,0)</f>
        <v>DISTRITO NACIONAL</v>
      </c>
      <c r="B26" s="21">
        <v>957</v>
      </c>
      <c r="C26" s="24" t="str">
        <f>VLOOKUP(B26,'[1]LISTADO ATM'!$A$2:$B$822,2,0)</f>
        <v xml:space="preserve">ATM Oficina Venezuela </v>
      </c>
      <c r="D26" s="14" t="s">
        <v>10</v>
      </c>
      <c r="E26" s="26" t="s">
        <v>49</v>
      </c>
    </row>
    <row r="27" spans="1:5" ht="18.75" customHeight="1" x14ac:dyDescent="0.25">
      <c r="A27" s="21" t="str">
        <f>VLOOKUP(B27,'[1]LISTADO ATM'!$A$2:$C$822,3,0)</f>
        <v>DISTRITO NACIONAL</v>
      </c>
      <c r="B27" s="21">
        <v>949</v>
      </c>
      <c r="C27" s="24" t="str">
        <f>VLOOKUP(B27,'[1]LISTADO ATM'!$A$2:$B$822,2,0)</f>
        <v xml:space="preserve">ATM S/M Bravo San Isidro Coral Mall </v>
      </c>
      <c r="D27" s="14" t="s">
        <v>10</v>
      </c>
      <c r="E27" s="26" t="s">
        <v>50</v>
      </c>
    </row>
    <row r="28" spans="1:5" ht="18.75" customHeight="1" x14ac:dyDescent="0.25">
      <c r="A28" s="21" t="str">
        <f>VLOOKUP(B28,'[1]LISTADO ATM'!$A$2:$C$822,3,0)</f>
        <v>DISTRITO NACIONAL</v>
      </c>
      <c r="B28" s="21">
        <v>717</v>
      </c>
      <c r="C28" s="24" t="str">
        <f>VLOOKUP(B28,'[1]LISTADO ATM'!$A$2:$B$822,2,0)</f>
        <v xml:space="preserve">ATM Oficina Los Alcarrizos </v>
      </c>
      <c r="D28" s="14" t="s">
        <v>10</v>
      </c>
      <c r="E28" s="26" t="s">
        <v>51</v>
      </c>
    </row>
    <row r="29" spans="1:5" ht="18.75" customHeight="1" x14ac:dyDescent="0.25">
      <c r="A29" s="21" t="str">
        <f>VLOOKUP(B29,'[1]LISTADO ATM'!$A$2:$C$822,3,0)</f>
        <v>NORTE</v>
      </c>
      <c r="B29" s="21">
        <v>633</v>
      </c>
      <c r="C29" s="24" t="str">
        <f>VLOOKUP(B29,'[1]LISTADO ATM'!$A$2:$B$822,2,0)</f>
        <v xml:space="preserve">ATM Autobanco Las Colinas </v>
      </c>
      <c r="D29" s="14" t="s">
        <v>10</v>
      </c>
      <c r="E29" s="26" t="s">
        <v>52</v>
      </c>
    </row>
    <row r="30" spans="1:5" ht="18.75" customHeight="1" x14ac:dyDescent="0.25">
      <c r="A30" s="21" t="str">
        <f>VLOOKUP(B30,'[1]LISTADO ATM'!$A$2:$C$822,3,0)</f>
        <v>DISTRITO NACIONAL</v>
      </c>
      <c r="B30" s="21">
        <v>600</v>
      </c>
      <c r="C30" s="24" t="str">
        <f>VLOOKUP(B30,'[1]LISTADO ATM'!$A$2:$B$822,2,0)</f>
        <v>ATM S/M Bravo Hipica</v>
      </c>
      <c r="D30" s="14" t="s">
        <v>10</v>
      </c>
      <c r="E30" s="26" t="s">
        <v>53</v>
      </c>
    </row>
    <row r="31" spans="1:5" ht="18.75" customHeight="1" x14ac:dyDescent="0.25">
      <c r="A31" s="21" t="str">
        <f>VLOOKUP(B31,'[1]LISTADO ATM'!$A$2:$C$822,3,0)</f>
        <v>DISTRITO NACIONAL</v>
      </c>
      <c r="B31" s="21">
        <v>331</v>
      </c>
      <c r="C31" s="24" t="str">
        <f>VLOOKUP(B31,'[1]LISTADO ATM'!$A$2:$B$822,2,0)</f>
        <v>ATM Ayuntamiento Sto. Dgo. Este</v>
      </c>
      <c r="D31" s="14" t="s">
        <v>10</v>
      </c>
      <c r="E31" s="26" t="s">
        <v>55</v>
      </c>
    </row>
    <row r="32" spans="1:5" ht="18.75" customHeight="1" x14ac:dyDescent="0.25">
      <c r="A32" s="21" t="str">
        <f>VLOOKUP(B32,'[1]LISTADO ATM'!$A$2:$C$822,3,0)</f>
        <v>DISTRITO NACIONAL</v>
      </c>
      <c r="B32" s="21">
        <v>590</v>
      </c>
      <c r="C32" s="24" t="str">
        <f>VLOOKUP(B32,'[1]LISTADO ATM'!$A$2:$B$822,2,0)</f>
        <v xml:space="preserve">ATM Olé Aut. Las Américas </v>
      </c>
      <c r="D32" s="14" t="s">
        <v>10</v>
      </c>
      <c r="E32" s="26" t="s">
        <v>56</v>
      </c>
    </row>
    <row r="33" spans="1:5" ht="18.75" customHeight="1" x14ac:dyDescent="0.25">
      <c r="A33" s="21" t="str">
        <f>VLOOKUP(B33,'[1]LISTADO ATM'!$A$2:$C$822,3,0)</f>
        <v>DISTRITO NACIONAL</v>
      </c>
      <c r="B33" s="21">
        <v>983</v>
      </c>
      <c r="C33" s="24" t="str">
        <f>VLOOKUP(B33,'[1]LISTADO ATM'!$A$2:$B$822,2,0)</f>
        <v xml:space="preserve">ATM Bravo República de Colombia </v>
      </c>
      <c r="D33" s="14" t="s">
        <v>10</v>
      </c>
      <c r="E33" s="26" t="s">
        <v>57</v>
      </c>
    </row>
    <row r="34" spans="1:5" ht="18.75" customHeight="1" x14ac:dyDescent="0.25">
      <c r="A34" s="21" t="str">
        <f>VLOOKUP(B34,'[1]LISTADO ATM'!$A$2:$C$822,3,0)</f>
        <v>DISTRITO NACIONAL</v>
      </c>
      <c r="B34" s="21">
        <v>958</v>
      </c>
      <c r="C34" s="24" t="str">
        <f>VLOOKUP(B34,'[1]LISTADO ATM'!$A$2:$B$822,2,0)</f>
        <v xml:space="preserve">ATM Olé Aut. San Isidro </v>
      </c>
      <c r="D34" s="14" t="s">
        <v>10</v>
      </c>
      <c r="E34" s="26" t="s">
        <v>58</v>
      </c>
    </row>
    <row r="35" spans="1:5" ht="18.75" customHeight="1" x14ac:dyDescent="0.25">
      <c r="A35" s="21" t="str">
        <f>VLOOKUP(B35,'[1]LISTADO ATM'!$A$2:$C$822,3,0)</f>
        <v>DISTRITO NACIONAL</v>
      </c>
      <c r="B35" s="21">
        <v>620</v>
      </c>
      <c r="C35" s="24" t="str">
        <f>VLOOKUP(B35,'[1]LISTADO ATM'!$A$2:$B$822,2,0)</f>
        <v xml:space="preserve">ATM Ministerio de Medio Ambiente </v>
      </c>
      <c r="D35" s="14" t="s">
        <v>10</v>
      </c>
      <c r="E35" s="26">
        <v>3335933134</v>
      </c>
    </row>
    <row r="36" spans="1:5" ht="18.75" customHeight="1" x14ac:dyDescent="0.25">
      <c r="A36" s="21" t="str">
        <f>VLOOKUP(B36,'[1]LISTADO ATM'!$A$2:$C$822,3,0)</f>
        <v>DISTRITO NACIONAL</v>
      </c>
      <c r="B36" s="21">
        <v>347</v>
      </c>
      <c r="C36" s="24" t="str">
        <f>VLOOKUP(B36,'[1]LISTADO ATM'!$A$2:$B$822,2,0)</f>
        <v>ATM Patio de Colombia</v>
      </c>
      <c r="D36" s="14" t="s">
        <v>10</v>
      </c>
      <c r="E36" s="26" t="s">
        <v>59</v>
      </c>
    </row>
    <row r="37" spans="1:5" ht="18.75" customHeight="1" x14ac:dyDescent="0.25">
      <c r="A37" s="21" t="str">
        <f>VLOOKUP(B37,'[1]LISTADO ATM'!$A$2:$C$822,3,0)</f>
        <v>ESTE</v>
      </c>
      <c r="B37" s="21">
        <v>386</v>
      </c>
      <c r="C37" s="24" t="str">
        <f>VLOOKUP(B37,'[1]LISTADO ATM'!$A$2:$B$822,2,0)</f>
        <v xml:space="preserve">ATM Plaza Verón II </v>
      </c>
      <c r="D37" s="14" t="s">
        <v>10</v>
      </c>
      <c r="E37" s="26">
        <v>3335933590</v>
      </c>
    </row>
    <row r="38" spans="1:5" ht="18.75" customHeight="1" x14ac:dyDescent="0.25">
      <c r="A38" s="21" t="str">
        <f>VLOOKUP(B38,'[1]LISTADO ATM'!$A$2:$C$822,3,0)</f>
        <v>DISTRITO NACIONAL</v>
      </c>
      <c r="B38" s="21">
        <v>514</v>
      </c>
      <c r="C38" s="24" t="str">
        <f>VLOOKUP(B38,'[1]LISTADO ATM'!$A$2:$B$822,2,0)</f>
        <v>ATM Autoservicio Charles de Gaulle</v>
      </c>
      <c r="D38" s="14" t="s">
        <v>10</v>
      </c>
      <c r="E38" s="26">
        <v>3335932722</v>
      </c>
    </row>
    <row r="39" spans="1:5" ht="18.75" thickBot="1" x14ac:dyDescent="0.3">
      <c r="A39" s="25"/>
      <c r="B39" s="38">
        <f>COUNT(B26:B38)</f>
        <v>13</v>
      </c>
      <c r="C39" s="13"/>
      <c r="D39" s="13"/>
      <c r="E39" s="13"/>
    </row>
    <row r="40" spans="1:5" ht="15.75" thickBot="1" x14ac:dyDescent="0.3">
      <c r="B40" s="5"/>
      <c r="E40" s="5"/>
    </row>
    <row r="41" spans="1:5" ht="18.75" customHeight="1" thickBot="1" x14ac:dyDescent="0.3">
      <c r="A41" s="56" t="s">
        <v>20</v>
      </c>
      <c r="B41" s="57"/>
      <c r="C41" s="57"/>
      <c r="D41" s="57"/>
      <c r="E41" s="58"/>
    </row>
    <row r="42" spans="1:5" ht="18" x14ac:dyDescent="0.25">
      <c r="A42" s="2" t="s">
        <v>5</v>
      </c>
      <c r="B42" s="6" t="s">
        <v>6</v>
      </c>
      <c r="C42" s="2" t="s">
        <v>7</v>
      </c>
      <c r="D42" s="2" t="s">
        <v>8</v>
      </c>
      <c r="E42" s="2" t="s">
        <v>9</v>
      </c>
    </row>
    <row r="43" spans="1:5" ht="18" x14ac:dyDescent="0.25">
      <c r="A43" s="32" t="str">
        <f>VLOOKUP(B43,'[1]LISTADO ATM'!$A$2:$C$822,3,0)</f>
        <v>DISTRITO NACIONAL</v>
      </c>
      <c r="B43" s="21">
        <v>561</v>
      </c>
      <c r="C43" s="24" t="str">
        <f>VLOOKUP(B43,'[1]LISTADO ATM'!$A$2:$B$822,2,0)</f>
        <v xml:space="preserve">ATM Comando Regional P.N. S.D. Este </v>
      </c>
      <c r="D43" s="21" t="s">
        <v>18</v>
      </c>
      <c r="E43" s="26" t="s">
        <v>37</v>
      </c>
    </row>
    <row r="44" spans="1:5" ht="18" x14ac:dyDescent="0.25">
      <c r="A44" s="32" t="str">
        <f>VLOOKUP(B44,'[1]LISTADO ATM'!$A$2:$C$822,3,0)</f>
        <v>DISTRITO NACIONAL</v>
      </c>
      <c r="B44" s="21">
        <v>911</v>
      </c>
      <c r="C44" s="24" t="str">
        <f>VLOOKUP(B44,'[1]LISTADO ATM'!$A$2:$B$822,2,0)</f>
        <v xml:space="preserve">ATM Oficina Venezuela II </v>
      </c>
      <c r="D44" s="21" t="s">
        <v>18</v>
      </c>
      <c r="E44" s="26" t="s">
        <v>26</v>
      </c>
    </row>
    <row r="45" spans="1:5" ht="18" x14ac:dyDescent="0.25">
      <c r="A45" s="32" t="str">
        <f>VLOOKUP(B45,'[1]LISTADO ATM'!$A$2:$C$822,3,0)</f>
        <v>NORTE</v>
      </c>
      <c r="B45" s="21">
        <v>882</v>
      </c>
      <c r="C45" s="24" t="str">
        <f>VLOOKUP(B45,'[1]LISTADO ATM'!$A$2:$B$822,2,0)</f>
        <v xml:space="preserve">ATM Oficina Moca II </v>
      </c>
      <c r="D45" s="21" t="s">
        <v>18</v>
      </c>
      <c r="E45" s="26" t="s">
        <v>27</v>
      </c>
    </row>
    <row r="46" spans="1:5" ht="18" x14ac:dyDescent="0.25">
      <c r="A46" s="32" t="str">
        <f>VLOOKUP(B46,'[1]LISTADO ATM'!$A$2:$C$822,3,0)</f>
        <v>ESTE</v>
      </c>
      <c r="B46" s="21">
        <v>844</v>
      </c>
      <c r="C46" s="24" t="str">
        <f>VLOOKUP(B46,'[1]LISTADO ATM'!$A$2:$B$822,2,0)</f>
        <v xml:space="preserve">ATM San Juan Shopping Center (Bávaro) </v>
      </c>
      <c r="D46" s="21" t="s">
        <v>18</v>
      </c>
      <c r="E46" s="26" t="s">
        <v>28</v>
      </c>
    </row>
    <row r="47" spans="1:5" ht="18" x14ac:dyDescent="0.25">
      <c r="A47" s="32" t="str">
        <f>VLOOKUP(B47,'[1]LISTADO ATM'!$A$2:$C$822,3,0)</f>
        <v>SUR</v>
      </c>
      <c r="B47" s="21">
        <v>765</v>
      </c>
      <c r="C47" s="24" t="str">
        <f>VLOOKUP(B47,'[1]LISTADO ATM'!$A$2:$B$822,2,0)</f>
        <v xml:space="preserve">ATM Oficina Azua I </v>
      </c>
      <c r="D47" s="21" t="s">
        <v>18</v>
      </c>
      <c r="E47" s="26" t="s">
        <v>29</v>
      </c>
    </row>
    <row r="48" spans="1:5" ht="18" x14ac:dyDescent="0.25">
      <c r="A48" s="32" t="str">
        <f>VLOOKUP(B48,'[1]LISTADO ATM'!$A$2:$C$822,3,0)</f>
        <v>SUR</v>
      </c>
      <c r="B48" s="21">
        <v>766</v>
      </c>
      <c r="C48" s="24" t="str">
        <f>VLOOKUP(B48,'[1]LISTADO ATM'!$A$2:$B$822,2,0)</f>
        <v xml:space="preserve">ATM Oficina Azua II </v>
      </c>
      <c r="D48" s="21" t="s">
        <v>18</v>
      </c>
      <c r="E48" s="26" t="s">
        <v>30</v>
      </c>
    </row>
    <row r="49" spans="1:5" ht="18" x14ac:dyDescent="0.25">
      <c r="A49" s="32" t="str">
        <f>VLOOKUP(B49,'[1]LISTADO ATM'!$A$2:$C$822,3,0)</f>
        <v>SUR</v>
      </c>
      <c r="B49" s="21">
        <v>825</v>
      </c>
      <c r="C49" s="24" t="str">
        <f>VLOOKUP(B49,'[1]LISTADO ATM'!$A$2:$B$822,2,0)</f>
        <v xml:space="preserve">ATM Estacion Eco Cibeles (Las Matas de Farfán) </v>
      </c>
      <c r="D49" s="21" t="s">
        <v>18</v>
      </c>
      <c r="E49" s="26" t="s">
        <v>31</v>
      </c>
    </row>
    <row r="50" spans="1:5" ht="18" x14ac:dyDescent="0.25">
      <c r="A50" s="32" t="str">
        <f>VLOOKUP(B50,'[1]LISTADO ATM'!$A$2:$C$822,3,0)</f>
        <v>DISTRITO NACIONAL</v>
      </c>
      <c r="B50" s="21">
        <v>589</v>
      </c>
      <c r="C50" s="24" t="str">
        <f>VLOOKUP(B50,'[1]LISTADO ATM'!$A$2:$B$822,2,0)</f>
        <v xml:space="preserve">ATM S/M Bravo San Vicente de Paul </v>
      </c>
      <c r="D50" s="21" t="s">
        <v>18</v>
      </c>
      <c r="E50" s="26" t="s">
        <v>32</v>
      </c>
    </row>
    <row r="51" spans="1:5" ht="18" x14ac:dyDescent="0.25">
      <c r="A51" s="32" t="str">
        <f>VLOOKUP(B51,'[1]LISTADO ATM'!$A$2:$C$822,3,0)</f>
        <v>DISTRITO NACIONAL</v>
      </c>
      <c r="B51" s="21">
        <v>125</v>
      </c>
      <c r="C51" s="24" t="str">
        <f>VLOOKUP(B51,'[1]LISTADO ATM'!$A$2:$B$822,2,0)</f>
        <v xml:space="preserve">ATM Dirección General de Aduanas II </v>
      </c>
      <c r="D51" s="21" t="s">
        <v>18</v>
      </c>
      <c r="E51" s="26" t="s">
        <v>33</v>
      </c>
    </row>
    <row r="52" spans="1:5" ht="18" x14ac:dyDescent="0.25">
      <c r="A52" s="32" t="str">
        <f>VLOOKUP(B52,'[1]LISTADO ATM'!$A$2:$C$822,3,0)</f>
        <v>NORTE</v>
      </c>
      <c r="B52" s="21">
        <v>903</v>
      </c>
      <c r="C52" s="24" t="str">
        <f>VLOOKUP(B52,'[1]LISTADO ATM'!$A$2:$B$822,2,0)</f>
        <v xml:space="preserve">ATM Oficina La Vega Real I </v>
      </c>
      <c r="D52" s="21" t="s">
        <v>18</v>
      </c>
      <c r="E52" s="26" t="s">
        <v>34</v>
      </c>
    </row>
    <row r="53" spans="1:5" ht="18" x14ac:dyDescent="0.25">
      <c r="A53" s="32" t="str">
        <f>VLOOKUP(B53,'[1]LISTADO ATM'!$A$2:$C$822,3,0)</f>
        <v>DISTRITO NACIONAL</v>
      </c>
      <c r="B53" s="21">
        <v>437</v>
      </c>
      <c r="C53" s="24" t="str">
        <f>VLOOKUP(B53,'[1]LISTADO ATM'!$A$2:$B$822,2,0)</f>
        <v xml:space="preserve">ATM Autobanco Torre III </v>
      </c>
      <c r="D53" s="21" t="s">
        <v>18</v>
      </c>
      <c r="E53" s="26" t="s">
        <v>35</v>
      </c>
    </row>
    <row r="54" spans="1:5" ht="18" x14ac:dyDescent="0.25">
      <c r="A54" s="32" t="str">
        <f>VLOOKUP(B54,'[1]LISTADO ATM'!$A$2:$C$822,3,0)</f>
        <v>DISTRITO NACIONAL</v>
      </c>
      <c r="B54" s="21">
        <v>564</v>
      </c>
      <c r="C54" s="24" t="str">
        <f>VLOOKUP(B54,'[1]LISTADO ATM'!$A$2:$B$822,2,0)</f>
        <v xml:space="preserve">ATM Ministerio de Agricultura </v>
      </c>
      <c r="D54" s="21" t="s">
        <v>18</v>
      </c>
      <c r="E54" s="26">
        <v>3335932885</v>
      </c>
    </row>
    <row r="55" spans="1:5" ht="18" x14ac:dyDescent="0.25">
      <c r="A55" s="25" t="s">
        <v>11</v>
      </c>
      <c r="B55" s="37">
        <f>COUNT(B43:B54)</f>
        <v>12</v>
      </c>
      <c r="C55" s="13"/>
      <c r="D55" s="13"/>
      <c r="E55" s="13"/>
    </row>
    <row r="56" spans="1:5" ht="15.75" thickBot="1" x14ac:dyDescent="0.3">
      <c r="B56" s="5"/>
      <c r="E56" s="5"/>
    </row>
    <row r="57" spans="1:5" ht="18" customHeight="1" x14ac:dyDescent="0.25">
      <c r="A57" s="63" t="s">
        <v>13</v>
      </c>
      <c r="B57" s="64"/>
      <c r="C57" s="64"/>
      <c r="D57" s="64"/>
      <c r="E57" s="65"/>
    </row>
    <row r="58" spans="1:5" ht="18" x14ac:dyDescent="0.25">
      <c r="A58" s="2" t="s">
        <v>5</v>
      </c>
      <c r="B58" s="6" t="s">
        <v>6</v>
      </c>
      <c r="C58" s="4" t="s">
        <v>7</v>
      </c>
      <c r="D58" s="17" t="s">
        <v>8</v>
      </c>
      <c r="E58" s="17" t="s">
        <v>9</v>
      </c>
    </row>
    <row r="59" spans="1:5" ht="18" x14ac:dyDescent="0.25">
      <c r="A59" s="18" t="str">
        <f>VLOOKUP(B59,'[1]LISTADO ATM'!$A$2:$C$822,3,0)</f>
        <v>NORTE</v>
      </c>
      <c r="B59" s="21">
        <v>97</v>
      </c>
      <c r="C59" s="24" t="str">
        <f>VLOOKUP(B59,'[1]LISTADO ATM'!$A$2:$B$822,2,0)</f>
        <v xml:space="preserve">ATM Oficina Villa Riva </v>
      </c>
      <c r="D59" s="41" t="s">
        <v>24</v>
      </c>
      <c r="E59" s="26" t="s">
        <v>38</v>
      </c>
    </row>
    <row r="60" spans="1:5" ht="18" x14ac:dyDescent="0.25">
      <c r="A60" s="18" t="str">
        <f>VLOOKUP(B60,'[1]LISTADO ATM'!$A$2:$C$822,3,0)</f>
        <v>DISTRITO NACIONAL</v>
      </c>
      <c r="B60" s="21">
        <v>925</v>
      </c>
      <c r="C60" s="24" t="str">
        <f>VLOOKUP(B60,'[1]LISTADO ATM'!$A$2:$B$822,2,0)</f>
        <v xml:space="preserve">ATM Oficina Plaza Lama Av. 27 de Febrero </v>
      </c>
      <c r="D60" s="41" t="s">
        <v>24</v>
      </c>
      <c r="E60" s="26" t="s">
        <v>39</v>
      </c>
    </row>
    <row r="61" spans="1:5" ht="18" x14ac:dyDescent="0.25">
      <c r="A61" s="18" t="str">
        <f>VLOOKUP(B61,'[1]LISTADO ATM'!$A$2:$C$822,3,0)</f>
        <v>NORTE</v>
      </c>
      <c r="B61" s="21">
        <v>307</v>
      </c>
      <c r="C61" s="24" t="str">
        <f>VLOOKUP(B61,'[1]LISTADO ATM'!$A$2:$B$822,2,0)</f>
        <v>ATM Oficina Nagua II</v>
      </c>
      <c r="D61" s="41" t="s">
        <v>24</v>
      </c>
      <c r="E61" s="26" t="s">
        <v>41</v>
      </c>
    </row>
    <row r="62" spans="1:5" ht="18" x14ac:dyDescent="0.25">
      <c r="A62" s="18" t="str">
        <f>VLOOKUP(B62,'[1]LISTADO ATM'!$A$2:$C$822,3,0)</f>
        <v>SUR</v>
      </c>
      <c r="B62" s="21">
        <v>44</v>
      </c>
      <c r="C62" s="24" t="str">
        <f>VLOOKUP(B62,'[1]LISTADO ATM'!$A$2:$B$822,2,0)</f>
        <v xml:space="preserve">ATM Oficina Pedernales </v>
      </c>
      <c r="D62" s="41" t="s">
        <v>24</v>
      </c>
      <c r="E62" s="26" t="s">
        <v>42</v>
      </c>
    </row>
    <row r="63" spans="1:5" ht="18" x14ac:dyDescent="0.25">
      <c r="A63" s="18" t="str">
        <f>VLOOKUP(B63,'[1]LISTADO ATM'!$A$2:$C$822,3,0)</f>
        <v>DISTRITO NACIONAL</v>
      </c>
      <c r="B63" s="21">
        <v>836</v>
      </c>
      <c r="C63" s="24" t="str">
        <f>VLOOKUP(B63,'[1]LISTADO ATM'!$A$2:$B$822,2,0)</f>
        <v xml:space="preserve">ATM UNP Plaza Luperón </v>
      </c>
      <c r="D63" s="41" t="s">
        <v>24</v>
      </c>
      <c r="E63" s="26" t="s">
        <v>44</v>
      </c>
    </row>
    <row r="64" spans="1:5" ht="18" x14ac:dyDescent="0.25">
      <c r="A64" s="18" t="str">
        <f>VLOOKUP(B64,'[1]LISTADO ATM'!$A$2:$C$822,3,0)</f>
        <v>DISTRITO NACIONAL</v>
      </c>
      <c r="B64" s="21">
        <v>39</v>
      </c>
      <c r="C64" s="24" t="str">
        <f>VLOOKUP(B64,'[1]LISTADO ATM'!$A$2:$B$822,2,0)</f>
        <v xml:space="preserve">ATM Oficina Ovando </v>
      </c>
      <c r="D64" s="41" t="s">
        <v>47</v>
      </c>
      <c r="E64" s="26" t="s">
        <v>45</v>
      </c>
    </row>
    <row r="65" spans="1:5" ht="18" x14ac:dyDescent="0.25">
      <c r="A65" s="25" t="s">
        <v>11</v>
      </c>
      <c r="B65" s="37">
        <f>COUNT(B59:B64)</f>
        <v>6</v>
      </c>
      <c r="C65" s="13"/>
      <c r="D65" s="16"/>
      <c r="E65" s="16"/>
    </row>
    <row r="66" spans="1:5" ht="15.75" thickBot="1" x14ac:dyDescent="0.3">
      <c r="B66" s="5"/>
      <c r="E66" s="5"/>
    </row>
    <row r="67" spans="1:5" ht="18.75" customHeight="1" thickBot="1" x14ac:dyDescent="0.3">
      <c r="A67" s="61" t="s">
        <v>12</v>
      </c>
      <c r="B67" s="62"/>
      <c r="C67" t="s">
        <v>17</v>
      </c>
      <c r="D67" s="5"/>
      <c r="E67" s="5"/>
    </row>
    <row r="68" spans="1:5" ht="18.75" thickBot="1" x14ac:dyDescent="0.3">
      <c r="A68" s="33">
        <f>+B39+B55+B65</f>
        <v>31</v>
      </c>
      <c r="B68" s="40"/>
    </row>
    <row r="69" spans="1:5" ht="15.75" thickBot="1" x14ac:dyDescent="0.3">
      <c r="B69" s="5"/>
      <c r="E69" s="5"/>
    </row>
    <row r="70" spans="1:5" ht="18.75" customHeight="1" thickBot="1" x14ac:dyDescent="0.3">
      <c r="A70" s="56" t="s">
        <v>15</v>
      </c>
      <c r="B70" s="57"/>
      <c r="C70" s="57"/>
      <c r="D70" s="57"/>
      <c r="E70" s="58"/>
    </row>
    <row r="71" spans="1:5" ht="18" x14ac:dyDescent="0.25">
      <c r="A71" s="6" t="s">
        <v>5</v>
      </c>
      <c r="B71" s="6" t="s">
        <v>6</v>
      </c>
      <c r="C71" s="4" t="s">
        <v>7</v>
      </c>
      <c r="D71" s="59" t="s">
        <v>8</v>
      </c>
      <c r="E71" s="60"/>
    </row>
    <row r="72" spans="1:5" ht="18" x14ac:dyDescent="0.25">
      <c r="A72" s="21" t="str">
        <f>VLOOKUP(B72,'[1]LISTADO ATM'!$A$2:$C$822,3,0)</f>
        <v>ESTE</v>
      </c>
      <c r="B72" s="36">
        <v>159</v>
      </c>
      <c r="C72" s="21" t="str">
        <f>VLOOKUP(B72,'[1]LISTADO ATM'!$A$2:$B$822,2,0)</f>
        <v xml:space="preserve">ATM Hotel Dreams Bayahibe I </v>
      </c>
      <c r="D72" s="42" t="s">
        <v>21</v>
      </c>
      <c r="E72" s="43"/>
    </row>
    <row r="73" spans="1:5" ht="17.25" customHeight="1" x14ac:dyDescent="0.25">
      <c r="A73" s="21" t="str">
        <f>VLOOKUP(B73,'[1]LISTADO ATM'!$A$2:$C$822,3,0)</f>
        <v>DISTRITO NACIONAL</v>
      </c>
      <c r="B73" s="36">
        <v>568</v>
      </c>
      <c r="C73" s="21" t="str">
        <f>VLOOKUP(B73,'[1]LISTADO ATM'!$A$2:$B$822,2,0)</f>
        <v xml:space="preserve">ATM Ministerio de Educación </v>
      </c>
      <c r="D73" s="42" t="s">
        <v>21</v>
      </c>
      <c r="E73" s="43"/>
    </row>
    <row r="74" spans="1:5" ht="17.25" customHeight="1" x14ac:dyDescent="0.25">
      <c r="A74" s="21" t="str">
        <f>VLOOKUP(B74,'[1]LISTADO ATM'!$A$2:$C$822,3,0)</f>
        <v>DISTRITO NACIONAL</v>
      </c>
      <c r="B74" s="36">
        <v>24</v>
      </c>
      <c r="C74" s="21" t="str">
        <f>VLOOKUP(B74,'[1]LISTADO ATM'!$A$2:$B$822,2,0)</f>
        <v xml:space="preserve">ATM Oficina Eusebio Manzueta </v>
      </c>
      <c r="D74" s="42" t="s">
        <v>21</v>
      </c>
      <c r="E74" s="43"/>
    </row>
    <row r="75" spans="1:5" ht="17.25" customHeight="1" x14ac:dyDescent="0.25">
      <c r="A75" s="21" t="str">
        <f>VLOOKUP(B75,'[1]LISTADO ATM'!$A$2:$C$822,3,0)</f>
        <v>DISTRITO NACIONAL</v>
      </c>
      <c r="B75" s="36">
        <v>557</v>
      </c>
      <c r="C75" s="21" t="str">
        <f>VLOOKUP(B75,'[1]LISTADO ATM'!$A$2:$B$822,2,0)</f>
        <v xml:space="preserve">ATM Multicentro La Sirena Ave. Mella </v>
      </c>
      <c r="D75" s="42" t="s">
        <v>23</v>
      </c>
      <c r="E75" s="43"/>
    </row>
    <row r="76" spans="1:5" ht="17.25" customHeight="1" x14ac:dyDescent="0.25">
      <c r="A76" s="21" t="str">
        <f>VLOOKUP(B76,'[1]LISTADO ATM'!$A$2:$C$822,3,0)</f>
        <v>ESTE</v>
      </c>
      <c r="B76" s="36">
        <v>742</v>
      </c>
      <c r="C76" s="21" t="str">
        <f>VLOOKUP(B76,'[1]LISTADO ATM'!$A$2:$B$822,2,0)</f>
        <v xml:space="preserve">ATM Oficina Plaza del Rey (La Romana) </v>
      </c>
      <c r="D76" s="42" t="s">
        <v>21</v>
      </c>
      <c r="E76" s="43"/>
    </row>
    <row r="77" spans="1:5" ht="17.25" customHeight="1" x14ac:dyDescent="0.25">
      <c r="A77" s="21" t="str">
        <f>VLOOKUP(B77,'[1]LISTADO ATM'!$A$2:$C$822,3,0)</f>
        <v>DISTRITO NACIONAL</v>
      </c>
      <c r="B77" s="36">
        <v>490</v>
      </c>
      <c r="C77" s="21" t="str">
        <f>VLOOKUP(B77,'[1]LISTADO ATM'!$A$2:$B$822,2,0)</f>
        <v xml:space="preserve">ATM Hospital Ney Arias Lora </v>
      </c>
      <c r="D77" s="42" t="s">
        <v>23</v>
      </c>
      <c r="E77" s="43"/>
    </row>
    <row r="78" spans="1:5" ht="17.25" customHeight="1" x14ac:dyDescent="0.25">
      <c r="A78" s="21" t="str">
        <f>VLOOKUP(B78,'[1]LISTADO ATM'!$A$2:$C$822,3,0)</f>
        <v>DISTRITO NACIONAL</v>
      </c>
      <c r="B78" s="36">
        <v>974</v>
      </c>
      <c r="C78" s="21" t="str">
        <f>VLOOKUP(B78,'[1]LISTADO ATM'!$A$2:$B$822,2,0)</f>
        <v xml:space="preserve">ATM S/M Nacional Ave. Lope de Vega </v>
      </c>
      <c r="D78" s="42" t="s">
        <v>21</v>
      </c>
      <c r="E78" s="43"/>
    </row>
    <row r="79" spans="1:5" ht="17.25" customHeight="1" x14ac:dyDescent="0.25">
      <c r="A79" s="21" t="str">
        <f>VLOOKUP(B79,'[1]LISTADO ATM'!$A$2:$C$822,3,0)</f>
        <v>ESTE</v>
      </c>
      <c r="B79" s="36">
        <v>634</v>
      </c>
      <c r="C79" s="21" t="str">
        <f>VLOOKUP(B79,'[1]LISTADO ATM'!$A$2:$B$822,2,0)</f>
        <v xml:space="preserve">ATM Ayuntamiento Los Llanos (SPM) </v>
      </c>
      <c r="D79" s="42" t="s">
        <v>21</v>
      </c>
      <c r="E79" s="43"/>
    </row>
    <row r="80" spans="1:5" ht="17.25" customHeight="1" x14ac:dyDescent="0.25">
      <c r="A80" s="21" t="str">
        <f>VLOOKUP(B80,'[1]LISTADO ATM'!$A$2:$C$822,3,0)</f>
        <v>DISTRITO NACIONAL</v>
      </c>
      <c r="B80" s="36">
        <v>498</v>
      </c>
      <c r="C80" s="21" t="str">
        <f>VLOOKUP(B80,'[1]LISTADO ATM'!$A$2:$B$822,2,0)</f>
        <v xml:space="preserve">ATM Estación Sunix 27 de Febrero </v>
      </c>
      <c r="D80" s="42" t="s">
        <v>23</v>
      </c>
      <c r="E80" s="43"/>
    </row>
    <row r="81" spans="1:5" ht="17.25" customHeight="1" x14ac:dyDescent="0.25">
      <c r="A81" s="21" t="str">
        <f>VLOOKUP(B81,'[1]LISTADO ATM'!$A$2:$C$822,3,0)</f>
        <v>DISTRITO NACIONAL</v>
      </c>
      <c r="B81" s="36">
        <v>917</v>
      </c>
      <c r="C81" s="21" t="str">
        <f>VLOOKUP(B81,'[1]LISTADO ATM'!$A$2:$B$822,2,0)</f>
        <v xml:space="preserve">ATM Oficina Los Mina </v>
      </c>
      <c r="D81" s="42" t="s">
        <v>23</v>
      </c>
      <c r="E81" s="43"/>
    </row>
    <row r="82" spans="1:5" ht="17.25" customHeight="1" x14ac:dyDescent="0.25">
      <c r="A82" s="21" t="str">
        <f>VLOOKUP(B82,'[1]LISTADO ATM'!$A$2:$C$822,3,0)</f>
        <v>DISTRITO NACIONAL</v>
      </c>
      <c r="B82" s="36">
        <v>904</v>
      </c>
      <c r="C82" s="21" t="str">
        <f>VLOOKUP(B82,'[1]LISTADO ATM'!$A$2:$B$822,2,0)</f>
        <v xml:space="preserve">ATM Oficina Multicentro La Sirena Churchill </v>
      </c>
      <c r="D82" s="42" t="s">
        <v>21</v>
      </c>
      <c r="E82" s="43"/>
    </row>
    <row r="83" spans="1:5" ht="17.25" customHeight="1" x14ac:dyDescent="0.25">
      <c r="A83" s="21" t="str">
        <f>VLOOKUP(B83,'[1]LISTADO ATM'!$A$2:$C$822,3,0)</f>
        <v>NORTE</v>
      </c>
      <c r="B83" s="36">
        <v>77</v>
      </c>
      <c r="C83" s="21" t="str">
        <f>VLOOKUP(B83,'[1]LISTADO ATM'!$A$2:$B$822,2,0)</f>
        <v xml:space="preserve">ATM Oficina Cruce de Imbert </v>
      </c>
      <c r="D83" s="42" t="s">
        <v>21</v>
      </c>
      <c r="E83" s="43"/>
    </row>
    <row r="84" spans="1:5" ht="17.25" customHeight="1" x14ac:dyDescent="0.25">
      <c r="A84" s="21" t="str">
        <f>VLOOKUP(B84,'[1]LISTADO ATM'!$A$2:$C$822,3,0)</f>
        <v>DISTRITO NACIONAL</v>
      </c>
      <c r="B84" s="36">
        <v>241</v>
      </c>
      <c r="C84" s="21" t="str">
        <f>VLOOKUP(B84,'[1]LISTADO ATM'!$A$2:$B$822,2,0)</f>
        <v xml:space="preserve">ATM Palacio Nacional (Presidencia) </v>
      </c>
      <c r="D84" s="42" t="s">
        <v>25</v>
      </c>
      <c r="E84" s="43"/>
    </row>
    <row r="85" spans="1:5" ht="17.25" customHeight="1" x14ac:dyDescent="0.25">
      <c r="A85" s="21" t="str">
        <f>VLOOKUP(B85,'[1]LISTADO ATM'!$A$2:$C$822,3,0)</f>
        <v>ESTE</v>
      </c>
      <c r="B85" s="36">
        <v>609</v>
      </c>
      <c r="C85" s="21" t="str">
        <f>VLOOKUP(B85,'[1]LISTADO ATM'!$A$2:$B$822,2,0)</f>
        <v xml:space="preserve">ATM S/M Jumbo (San Pedro) </v>
      </c>
      <c r="D85" s="42" t="s">
        <v>21</v>
      </c>
      <c r="E85" s="43"/>
    </row>
    <row r="86" spans="1:5" ht="17.25" customHeight="1" x14ac:dyDescent="0.25">
      <c r="A86" s="21" t="str">
        <f>VLOOKUP(B86,'[1]LISTADO ATM'!$A$2:$C$822,3,0)</f>
        <v>DISTRITO NACIONAL</v>
      </c>
      <c r="B86" s="36">
        <v>710</v>
      </c>
      <c r="C86" s="21" t="str">
        <f>VLOOKUP(B86,'[1]LISTADO ATM'!$A$2:$B$822,2,0)</f>
        <v xml:space="preserve">ATM S/M Soberano </v>
      </c>
      <c r="D86" s="42" t="s">
        <v>21</v>
      </c>
      <c r="E86" s="43"/>
    </row>
    <row r="87" spans="1:5" ht="18.75" thickBot="1" x14ac:dyDescent="0.3">
      <c r="A87" s="25" t="s">
        <v>11</v>
      </c>
      <c r="B87" s="38">
        <f>COUNT(B72:B86)</f>
        <v>15</v>
      </c>
      <c r="C87" s="22"/>
      <c r="D87" s="22"/>
      <c r="E87" s="23"/>
    </row>
  </sheetData>
  <mergeCells count="27">
    <mergeCell ref="D74:E74"/>
    <mergeCell ref="A1:E1"/>
    <mergeCell ref="A2:E2"/>
    <mergeCell ref="A7:E7"/>
    <mergeCell ref="C15:E15"/>
    <mergeCell ref="A17:E17"/>
    <mergeCell ref="D73:E73"/>
    <mergeCell ref="C22:E22"/>
    <mergeCell ref="A24:E24"/>
    <mergeCell ref="D71:E71"/>
    <mergeCell ref="A70:E70"/>
    <mergeCell ref="A67:B67"/>
    <mergeCell ref="A57:E57"/>
    <mergeCell ref="A41:E41"/>
    <mergeCell ref="D72:E72"/>
    <mergeCell ref="D75:E75"/>
    <mergeCell ref="D76:E76"/>
    <mergeCell ref="D77:E77"/>
    <mergeCell ref="D78:E78"/>
    <mergeCell ref="D81:E81"/>
    <mergeCell ref="D80:E80"/>
    <mergeCell ref="D79:E79"/>
    <mergeCell ref="D83:E83"/>
    <mergeCell ref="D84:E84"/>
    <mergeCell ref="D85:E85"/>
    <mergeCell ref="D86:E86"/>
    <mergeCell ref="D82:E82"/>
  </mergeCells>
  <phoneticPr fontId="11" type="noConversion"/>
  <conditionalFormatting sqref="B43:B53 B14">
    <cfRule type="duplicateValues" dxfId="135" priority="129"/>
    <cfRule type="duplicateValues" dxfId="134" priority="130"/>
  </conditionalFormatting>
  <conditionalFormatting sqref="B43:B53 B14">
    <cfRule type="duplicateValues" dxfId="133" priority="126"/>
    <cfRule type="duplicateValues" dxfId="132" priority="127"/>
    <cfRule type="duplicateValues" dxfId="131" priority="128"/>
  </conditionalFormatting>
  <conditionalFormatting sqref="B43:B53 B14">
    <cfRule type="duplicateValues" dxfId="130" priority="125"/>
  </conditionalFormatting>
  <conditionalFormatting sqref="B54">
    <cfRule type="duplicateValues" dxfId="129" priority="116"/>
    <cfRule type="duplicateValues" dxfId="128" priority="117"/>
  </conditionalFormatting>
  <conditionalFormatting sqref="B54">
    <cfRule type="duplicateValues" dxfId="127" priority="113"/>
    <cfRule type="duplicateValues" dxfId="126" priority="114"/>
    <cfRule type="duplicateValues" dxfId="125" priority="115"/>
  </conditionalFormatting>
  <conditionalFormatting sqref="B54">
    <cfRule type="duplicateValues" dxfId="124" priority="112"/>
  </conditionalFormatting>
  <conditionalFormatting sqref="B54">
    <cfRule type="duplicateValues" dxfId="123" priority="111"/>
  </conditionalFormatting>
  <conditionalFormatting sqref="B54">
    <cfRule type="duplicateValues" dxfId="122" priority="109"/>
    <cfRule type="duplicateValues" dxfId="121" priority="110"/>
  </conditionalFormatting>
  <conditionalFormatting sqref="B54">
    <cfRule type="duplicateValues" dxfId="120" priority="106"/>
    <cfRule type="duplicateValues" dxfId="119" priority="107"/>
    <cfRule type="duplicateValues" dxfId="118" priority="108"/>
  </conditionalFormatting>
  <conditionalFormatting sqref="B54">
    <cfRule type="duplicateValues" dxfId="117" priority="105"/>
  </conditionalFormatting>
  <conditionalFormatting sqref="E43:E54 E14">
    <cfRule type="duplicateValues" dxfId="116" priority="104"/>
  </conditionalFormatting>
  <conditionalFormatting sqref="E43:E54 E14">
    <cfRule type="duplicateValues" dxfId="115" priority="100"/>
    <cfRule type="duplicateValues" dxfId="114" priority="101"/>
    <cfRule type="duplicateValues" dxfId="113" priority="102"/>
  </conditionalFormatting>
  <conditionalFormatting sqref="B59:B64 B19:B21">
    <cfRule type="duplicateValues" dxfId="112" priority="94"/>
    <cfRule type="duplicateValues" dxfId="111" priority="95"/>
  </conditionalFormatting>
  <conditionalFormatting sqref="B59:B64 B19:B21">
    <cfRule type="duplicateValues" dxfId="110" priority="91"/>
    <cfRule type="duplicateValues" dxfId="109" priority="92"/>
    <cfRule type="duplicateValues" dxfId="108" priority="93"/>
  </conditionalFormatting>
  <conditionalFormatting sqref="B59:B64 B19:B21">
    <cfRule type="duplicateValues" dxfId="107" priority="90"/>
  </conditionalFormatting>
  <conditionalFormatting sqref="E59:E64 E19:E21">
    <cfRule type="duplicateValues" dxfId="106" priority="82"/>
  </conditionalFormatting>
  <conditionalFormatting sqref="E59:E64 E19:E21">
    <cfRule type="duplicateValues" dxfId="105" priority="78"/>
    <cfRule type="duplicateValues" dxfId="104" priority="79"/>
    <cfRule type="duplicateValues" dxfId="103" priority="80"/>
  </conditionalFormatting>
  <conditionalFormatting sqref="E37">
    <cfRule type="duplicateValues" dxfId="102" priority="20"/>
  </conditionalFormatting>
  <conditionalFormatting sqref="E37">
    <cfRule type="duplicateValues" dxfId="101" priority="19"/>
  </conditionalFormatting>
  <conditionalFormatting sqref="E37">
    <cfRule type="duplicateValues" dxfId="100" priority="16"/>
    <cfRule type="duplicateValues" dxfId="99" priority="17"/>
    <cfRule type="duplicateValues" dxfId="98" priority="18"/>
  </conditionalFormatting>
  <conditionalFormatting sqref="E37">
    <cfRule type="duplicateValues" dxfId="97" priority="15"/>
  </conditionalFormatting>
  <conditionalFormatting sqref="E37">
    <cfRule type="duplicateValues" dxfId="96" priority="14"/>
  </conditionalFormatting>
  <conditionalFormatting sqref="E37">
    <cfRule type="duplicateValues" dxfId="95" priority="13"/>
  </conditionalFormatting>
  <conditionalFormatting sqref="E37">
    <cfRule type="duplicateValues" dxfId="94" priority="12"/>
  </conditionalFormatting>
  <conditionalFormatting sqref="E37">
    <cfRule type="duplicateValues" dxfId="93" priority="9"/>
    <cfRule type="duplicateValues" dxfId="92" priority="10"/>
    <cfRule type="duplicateValues" dxfId="91" priority="11"/>
  </conditionalFormatting>
  <conditionalFormatting sqref="E37">
    <cfRule type="duplicateValues" dxfId="90" priority="8"/>
  </conditionalFormatting>
  <conditionalFormatting sqref="E37">
    <cfRule type="duplicateValues" dxfId="89" priority="7"/>
  </conditionalFormatting>
  <conditionalFormatting sqref="E37">
    <cfRule type="duplicateValues" dxfId="88" priority="4"/>
    <cfRule type="duplicateValues" dxfId="87" priority="5"/>
    <cfRule type="duplicateValues" dxfId="86" priority="6"/>
  </conditionalFormatting>
  <conditionalFormatting sqref="E37">
    <cfRule type="duplicateValues" dxfId="85" priority="3"/>
  </conditionalFormatting>
  <conditionalFormatting sqref="E37">
    <cfRule type="duplicateValues" dxfId="84" priority="2"/>
  </conditionalFormatting>
  <conditionalFormatting sqref="B32:B38">
    <cfRule type="duplicateValues" dxfId="83" priority="1107"/>
    <cfRule type="duplicateValues" dxfId="82" priority="1108"/>
  </conditionalFormatting>
  <conditionalFormatting sqref="B32:B38">
    <cfRule type="duplicateValues" dxfId="81" priority="1111"/>
    <cfRule type="duplicateValues" dxfId="80" priority="1112"/>
    <cfRule type="duplicateValues" dxfId="79" priority="1113"/>
  </conditionalFormatting>
  <conditionalFormatting sqref="B32:B38">
    <cfRule type="duplicateValues" dxfId="78" priority="1117"/>
  </conditionalFormatting>
  <conditionalFormatting sqref="E38 E32:E36">
    <cfRule type="duplicateValues" dxfId="77" priority="1155"/>
  </conditionalFormatting>
  <conditionalFormatting sqref="E32:E36">
    <cfRule type="duplicateValues" dxfId="76" priority="1158"/>
  </conditionalFormatting>
  <conditionalFormatting sqref="E38 E32:E36">
    <cfRule type="duplicateValues" dxfId="75" priority="1160"/>
    <cfRule type="duplicateValues" dxfId="74" priority="1161"/>
    <cfRule type="duplicateValues" dxfId="73" priority="1162"/>
  </conditionalFormatting>
  <conditionalFormatting sqref="E32:E36">
    <cfRule type="duplicateValues" dxfId="72" priority="1177"/>
    <cfRule type="duplicateValues" dxfId="71" priority="1178"/>
    <cfRule type="duplicateValues" dxfId="70" priority="1179"/>
  </conditionalFormatting>
  <conditionalFormatting sqref="B26:B31 B11:B12">
    <cfRule type="duplicateValues" dxfId="69" priority="1180"/>
    <cfRule type="duplicateValues" dxfId="68" priority="1181"/>
  </conditionalFormatting>
  <conditionalFormatting sqref="B26:B31 B11:B12">
    <cfRule type="duplicateValues" dxfId="67" priority="1186"/>
    <cfRule type="duplicateValues" dxfId="66" priority="1187"/>
    <cfRule type="duplicateValues" dxfId="65" priority="1188"/>
  </conditionalFormatting>
  <conditionalFormatting sqref="B26:B31 B11:B12">
    <cfRule type="duplicateValues" dxfId="64" priority="1195"/>
  </conditionalFormatting>
  <conditionalFormatting sqref="E26:E31 E11:E12">
    <cfRule type="duplicateValues" dxfId="63" priority="1198"/>
  </conditionalFormatting>
  <conditionalFormatting sqref="E26:E31 E11:E12">
    <cfRule type="duplicateValues" dxfId="62" priority="1201"/>
    <cfRule type="duplicateValues" dxfId="61" priority="1202"/>
    <cfRule type="duplicateValues" dxfId="60" priority="1203"/>
  </conditionalFormatting>
  <conditionalFormatting sqref="B1:B1048576">
    <cfRule type="duplicateValues" dxfId="59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B2" sqref="B2:B16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6" max="6" width="154.5703125" bestFit="1" customWidth="1"/>
  </cols>
  <sheetData>
    <row r="1" spans="2:6" ht="15.75" thickBot="1" x14ac:dyDescent="0.3">
      <c r="C1" s="20" t="s">
        <v>17</v>
      </c>
    </row>
    <row r="2" spans="2:6" ht="18.75" thickBot="1" x14ac:dyDescent="0.3">
      <c r="B2" s="21"/>
      <c r="C2" s="28" t="s">
        <v>17</v>
      </c>
      <c r="F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                                                             </v>
      </c>
    </row>
    <row r="3" spans="2:6" ht="18.75" thickBot="1" x14ac:dyDescent="0.3">
      <c r="B3" s="21"/>
      <c r="C3" s="28" t="s">
        <v>17</v>
      </c>
    </row>
    <row r="4" spans="2:6" ht="18.75" thickBot="1" x14ac:dyDescent="0.3">
      <c r="B4" s="21"/>
      <c r="C4" s="28" t="s">
        <v>17</v>
      </c>
    </row>
    <row r="5" spans="2:6" ht="18.75" thickBot="1" x14ac:dyDescent="0.3">
      <c r="B5" s="21"/>
      <c r="C5" s="28" t="s">
        <v>17</v>
      </c>
    </row>
    <row r="6" spans="2:6" ht="18.75" thickBot="1" x14ac:dyDescent="0.3">
      <c r="B6" s="21"/>
      <c r="C6" s="28" t="s">
        <v>17</v>
      </c>
    </row>
    <row r="7" spans="2:6" ht="18.75" thickBot="1" x14ac:dyDescent="0.3">
      <c r="B7" s="21"/>
      <c r="C7" s="28" t="s">
        <v>17</v>
      </c>
    </row>
    <row r="8" spans="2:6" ht="18.75" thickBot="1" x14ac:dyDescent="0.3">
      <c r="B8" s="21"/>
      <c r="C8" s="28" t="s">
        <v>17</v>
      </c>
    </row>
    <row r="9" spans="2:6" ht="18.75" thickBot="1" x14ac:dyDescent="0.3">
      <c r="B9" s="21"/>
      <c r="C9" s="28" t="s">
        <v>17</v>
      </c>
    </row>
    <row r="10" spans="2:6" ht="18.75" thickBot="1" x14ac:dyDescent="0.3">
      <c r="B10" s="21"/>
      <c r="C10" s="28" t="s">
        <v>17</v>
      </c>
    </row>
    <row r="11" spans="2:6" ht="18.75" thickBot="1" x14ac:dyDescent="0.3">
      <c r="B11" s="21"/>
      <c r="C11" s="28" t="s">
        <v>17</v>
      </c>
    </row>
    <row r="12" spans="2:6" ht="18.75" thickBot="1" x14ac:dyDescent="0.3">
      <c r="B12" s="21"/>
      <c r="C12" s="28" t="s">
        <v>17</v>
      </c>
    </row>
    <row r="13" spans="2:6" ht="18.75" thickBot="1" x14ac:dyDescent="0.3">
      <c r="B13" s="21"/>
      <c r="C13" s="28" t="s">
        <v>17</v>
      </c>
    </row>
    <row r="14" spans="2:6" ht="18.75" thickBot="1" x14ac:dyDescent="0.3">
      <c r="B14" s="21"/>
      <c r="C14" s="28" t="s">
        <v>17</v>
      </c>
    </row>
    <row r="15" spans="2:6" ht="18.75" thickBot="1" x14ac:dyDescent="0.3">
      <c r="B15" s="21"/>
      <c r="C15" s="28" t="s">
        <v>17</v>
      </c>
    </row>
    <row r="16" spans="2:6" ht="18.75" thickBot="1" x14ac:dyDescent="0.3">
      <c r="B16" s="21"/>
      <c r="C16" s="28" t="s">
        <v>17</v>
      </c>
    </row>
    <row r="17" spans="2:3" ht="18.75" thickBot="1" x14ac:dyDescent="0.3">
      <c r="B17" s="21"/>
      <c r="C17" s="28" t="s">
        <v>17</v>
      </c>
    </row>
    <row r="18" spans="2:3" ht="18.75" thickBot="1" x14ac:dyDescent="0.3">
      <c r="B18" s="21"/>
      <c r="C18" s="28" t="s">
        <v>17</v>
      </c>
    </row>
    <row r="19" spans="2:3" ht="18.75" thickBot="1" x14ac:dyDescent="0.3">
      <c r="B19" s="21"/>
      <c r="C19" s="28" t="s">
        <v>17</v>
      </c>
    </row>
    <row r="20" spans="2:3" ht="18.75" thickBot="1" x14ac:dyDescent="0.3">
      <c r="B20" s="21"/>
      <c r="C20" s="28" t="s">
        <v>17</v>
      </c>
    </row>
    <row r="21" spans="2:3" ht="18.75" thickBot="1" x14ac:dyDescent="0.3">
      <c r="B21" s="21"/>
      <c r="C21" s="28" t="s">
        <v>17</v>
      </c>
    </row>
    <row r="22" spans="2:3" ht="18.75" thickBot="1" x14ac:dyDescent="0.3">
      <c r="B22" s="21"/>
      <c r="C22" s="28" t="s">
        <v>17</v>
      </c>
    </row>
    <row r="23" spans="2:3" ht="18.75" thickBot="1" x14ac:dyDescent="0.3">
      <c r="B23" s="21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30"/>
      <c r="C35" s="28" t="s">
        <v>17</v>
      </c>
    </row>
    <row r="36" spans="2:3" ht="18.75" thickBot="1" x14ac:dyDescent="0.3">
      <c r="B36" s="30"/>
      <c r="C36" s="28" t="s">
        <v>17</v>
      </c>
    </row>
    <row r="37" spans="2:3" ht="18.75" thickBot="1" x14ac:dyDescent="0.3">
      <c r="B37" s="30"/>
      <c r="C37" s="28" t="s">
        <v>17</v>
      </c>
    </row>
    <row r="38" spans="2:3" ht="18.75" thickBot="1" x14ac:dyDescent="0.3">
      <c r="B38" s="30"/>
      <c r="C38" s="28" t="s">
        <v>17</v>
      </c>
    </row>
    <row r="39" spans="2:3" ht="18.75" thickBot="1" x14ac:dyDescent="0.3">
      <c r="B39" s="30"/>
      <c r="C39" s="28" t="s">
        <v>17</v>
      </c>
    </row>
    <row r="40" spans="2:3" ht="18.75" thickBot="1" x14ac:dyDescent="0.3">
      <c r="B40" s="30"/>
      <c r="C40" s="28" t="s">
        <v>17</v>
      </c>
    </row>
    <row r="41" spans="2:3" ht="18.75" thickBot="1" x14ac:dyDescent="0.3">
      <c r="B41" s="30"/>
      <c r="C41" s="28" t="s">
        <v>17</v>
      </c>
    </row>
    <row r="42" spans="2:3" ht="18.75" thickBot="1" x14ac:dyDescent="0.3">
      <c r="B42" s="30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35:B48">
    <cfRule type="duplicateValues" dxfId="58" priority="1105"/>
  </conditionalFormatting>
  <conditionalFormatting sqref="B35:B68">
    <cfRule type="duplicateValues" dxfId="57" priority="1103"/>
  </conditionalFormatting>
  <conditionalFormatting sqref="B31:B34">
    <cfRule type="duplicateValues" dxfId="56" priority="313"/>
  </conditionalFormatting>
  <conditionalFormatting sqref="B31:B34">
    <cfRule type="duplicateValues" dxfId="55" priority="311"/>
    <cfRule type="duplicateValues" dxfId="54" priority="312"/>
  </conditionalFormatting>
  <conditionalFormatting sqref="B31:B34">
    <cfRule type="duplicateValues" dxfId="53" priority="310"/>
  </conditionalFormatting>
  <conditionalFormatting sqref="B31:B34">
    <cfRule type="duplicateValues" dxfId="52" priority="309"/>
  </conditionalFormatting>
  <conditionalFormatting sqref="B31:B34">
    <cfRule type="duplicateValues" dxfId="51" priority="307"/>
    <cfRule type="duplicateValues" dxfId="50" priority="308"/>
  </conditionalFormatting>
  <conditionalFormatting sqref="B31:B34">
    <cfRule type="duplicateValues" dxfId="49" priority="306"/>
  </conditionalFormatting>
  <conditionalFormatting sqref="B29:B30">
    <cfRule type="duplicateValues" dxfId="48" priority="219"/>
  </conditionalFormatting>
  <conditionalFormatting sqref="B29:B30">
    <cfRule type="duplicateValues" dxfId="47" priority="217"/>
    <cfRule type="duplicateValues" dxfId="46" priority="218"/>
  </conditionalFormatting>
  <conditionalFormatting sqref="B29:B30">
    <cfRule type="duplicateValues" dxfId="45" priority="223"/>
  </conditionalFormatting>
  <conditionalFormatting sqref="B29:B30">
    <cfRule type="duplicateValues" dxfId="44" priority="224"/>
    <cfRule type="duplicateValues" dxfId="43" priority="225"/>
  </conditionalFormatting>
  <conditionalFormatting sqref="B14:B28">
    <cfRule type="duplicateValues" dxfId="42" priority="74"/>
    <cfRule type="duplicateValues" dxfId="41" priority="75"/>
  </conditionalFormatting>
  <conditionalFormatting sqref="B14:B28">
    <cfRule type="duplicateValues" dxfId="40" priority="71"/>
    <cfRule type="duplicateValues" dxfId="39" priority="72"/>
    <cfRule type="duplicateValues" dxfId="38" priority="73"/>
  </conditionalFormatting>
  <conditionalFormatting sqref="B14:B28">
    <cfRule type="duplicateValues" dxfId="37" priority="70"/>
  </conditionalFormatting>
  <conditionalFormatting sqref="B14:B28">
    <cfRule type="duplicateValues" dxfId="36" priority="69"/>
  </conditionalFormatting>
  <conditionalFormatting sqref="B14:B28">
    <cfRule type="duplicateValues" dxfId="35" priority="67"/>
    <cfRule type="duplicateValues" dxfId="34" priority="68"/>
  </conditionalFormatting>
  <conditionalFormatting sqref="B14:B28">
    <cfRule type="duplicateValues" dxfId="33" priority="64"/>
    <cfRule type="duplicateValues" dxfId="32" priority="65"/>
    <cfRule type="duplicateValues" dxfId="31" priority="66"/>
  </conditionalFormatting>
  <conditionalFormatting sqref="B14:B28">
    <cfRule type="duplicateValues" dxfId="30" priority="63"/>
  </conditionalFormatting>
  <conditionalFormatting sqref="B7:B13">
    <cfRule type="duplicateValues" dxfId="29" priority="29"/>
    <cfRule type="duplicateValues" dxfId="28" priority="30"/>
  </conditionalFormatting>
  <conditionalFormatting sqref="B7:B13">
    <cfRule type="duplicateValues" dxfId="27" priority="26"/>
    <cfRule type="duplicateValues" dxfId="26" priority="27"/>
    <cfRule type="duplicateValues" dxfId="25" priority="28"/>
  </conditionalFormatting>
  <conditionalFormatting sqref="B7:B13">
    <cfRule type="duplicateValues" dxfId="24" priority="25"/>
  </conditionalFormatting>
  <conditionalFormatting sqref="B7:B13">
    <cfRule type="duplicateValues" dxfId="23" priority="24"/>
  </conditionalFormatting>
  <conditionalFormatting sqref="B7:B13">
    <cfRule type="duplicateValues" dxfId="22" priority="23"/>
  </conditionalFormatting>
  <conditionalFormatting sqref="B7:B13">
    <cfRule type="duplicateValues" dxfId="21" priority="21"/>
    <cfRule type="duplicateValues" dxfId="20" priority="22"/>
  </conditionalFormatting>
  <conditionalFormatting sqref="B7:B13">
    <cfRule type="duplicateValues" dxfId="19" priority="18"/>
    <cfRule type="duplicateValues" dxfId="18" priority="19"/>
    <cfRule type="duplicateValues" dxfId="17" priority="20"/>
  </conditionalFormatting>
  <conditionalFormatting sqref="B7:B13">
    <cfRule type="duplicateValues" dxfId="16" priority="17"/>
  </conditionalFormatting>
  <conditionalFormatting sqref="B7:B13">
    <cfRule type="duplicateValues" dxfId="15" priority="16"/>
  </conditionalFormatting>
  <conditionalFormatting sqref="B7:B13">
    <cfRule type="duplicateValues" dxfId="14" priority="15"/>
  </conditionalFormatting>
  <conditionalFormatting sqref="B7:B13">
    <cfRule type="duplicateValues" dxfId="13" priority="14"/>
  </conditionalFormatting>
  <conditionalFormatting sqref="B7:B13">
    <cfRule type="duplicateValues" dxfId="12" priority="12"/>
    <cfRule type="duplicateValues" dxfId="11" priority="13"/>
  </conditionalFormatting>
  <conditionalFormatting sqref="B7:B13">
    <cfRule type="duplicateValues" dxfId="10" priority="9"/>
    <cfRule type="duplicateValues" dxfId="9" priority="10"/>
    <cfRule type="duplicateValues" dxfId="8" priority="11"/>
  </conditionalFormatting>
  <conditionalFormatting sqref="B7:B13">
    <cfRule type="duplicateValues" dxfId="7" priority="8"/>
  </conditionalFormatting>
  <conditionalFormatting sqref="B7:B13">
    <cfRule type="duplicateValues" dxfId="6" priority="7"/>
  </conditionalFormatting>
  <conditionalFormatting sqref="B2:B6">
    <cfRule type="duplicateValues" dxfId="5" priority="5"/>
    <cfRule type="duplicateValues" dxfId="4" priority="6"/>
  </conditionalFormatting>
  <conditionalFormatting sqref="B2:B6">
    <cfRule type="duplicateValues" dxfId="3" priority="2"/>
    <cfRule type="duplicateValues" dxfId="2" priority="3"/>
    <cfRule type="duplicateValues" dxfId="1" priority="4"/>
  </conditionalFormatting>
  <conditionalFormatting sqref="B2:B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2021-06-27T21:16:24Z</dcterms:modified>
</cp:coreProperties>
</file>