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28\"/>
    </mc:Choice>
  </mc:AlternateContent>
  <bookViews>
    <workbookView xWindow="0" yWindow="0" windowWidth="20400" windowHeight="765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Efectivo!$A$74:$E$77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1" l="1"/>
  <c r="B120" i="1"/>
  <c r="B92" i="1"/>
  <c r="B103" i="1"/>
  <c r="C55" i="1"/>
  <c r="A55" i="1"/>
  <c r="A114" i="1" l="1"/>
  <c r="A115" i="1"/>
  <c r="A116" i="1"/>
  <c r="A117" i="1"/>
  <c r="A118" i="1"/>
  <c r="C114" i="1"/>
  <c r="C115" i="1"/>
  <c r="C116" i="1"/>
  <c r="C117" i="1"/>
  <c r="C118" i="1"/>
  <c r="A89" i="1" l="1"/>
  <c r="C89" i="1"/>
  <c r="A90" i="1"/>
  <c r="C90" i="1"/>
  <c r="A91" i="1"/>
  <c r="C91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37" i="1"/>
  <c r="C37" i="1"/>
  <c r="A38" i="1"/>
  <c r="C38" i="1"/>
  <c r="A39" i="1"/>
  <c r="C39" i="1"/>
  <c r="A40" i="1"/>
  <c r="C40" i="1"/>
  <c r="A42" i="1"/>
  <c r="C42" i="1"/>
  <c r="A43" i="1"/>
  <c r="C43" i="1"/>
  <c r="A44" i="1"/>
  <c r="C44" i="1"/>
  <c r="A113" i="1"/>
  <c r="C113" i="1"/>
  <c r="A35" i="1"/>
  <c r="C35" i="1"/>
  <c r="A36" i="1"/>
  <c r="C36" i="1"/>
  <c r="A41" i="1"/>
  <c r="C41" i="1"/>
  <c r="A45" i="1"/>
  <c r="C45" i="1"/>
  <c r="A46" i="1"/>
  <c r="C46" i="1"/>
  <c r="A47" i="1"/>
  <c r="C47" i="1"/>
  <c r="A48" i="1"/>
  <c r="C48" i="1"/>
  <c r="A49" i="1"/>
  <c r="C49" i="1"/>
  <c r="A88" i="1"/>
  <c r="C88" i="1"/>
  <c r="A112" i="1"/>
  <c r="C112" i="1"/>
  <c r="A78" i="1"/>
  <c r="C78" i="1"/>
  <c r="A79" i="1"/>
  <c r="C79" i="1"/>
  <c r="A80" i="1"/>
  <c r="C80" i="1"/>
  <c r="B71" i="1"/>
  <c r="A62" i="1"/>
  <c r="C62" i="1"/>
  <c r="A63" i="1"/>
  <c r="C63" i="1"/>
  <c r="A64" i="1"/>
  <c r="C64" i="1"/>
  <c r="A65" i="1"/>
  <c r="C65" i="1"/>
  <c r="A66" i="1"/>
  <c r="C66" i="1"/>
  <c r="A67" i="1"/>
  <c r="C67" i="1"/>
  <c r="A9" i="1"/>
  <c r="C9" i="1"/>
  <c r="A10" i="1"/>
  <c r="C10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50" i="1"/>
  <c r="C50" i="1"/>
  <c r="A54" i="1"/>
  <c r="C54" i="1"/>
  <c r="A61" i="1"/>
  <c r="C61" i="1"/>
  <c r="B81" i="1"/>
  <c r="A77" i="1"/>
  <c r="C77" i="1"/>
  <c r="A100" i="1"/>
  <c r="C100" i="1"/>
  <c r="A70" i="1"/>
  <c r="C70" i="1"/>
  <c r="A101" i="1"/>
  <c r="C101" i="1"/>
  <c r="A111" i="1"/>
  <c r="C111" i="1"/>
  <c r="A119" i="1"/>
  <c r="C119" i="1"/>
  <c r="A53" i="1"/>
  <c r="C53" i="1"/>
  <c r="A87" i="1"/>
  <c r="C87" i="1"/>
  <c r="A51" i="1"/>
  <c r="C51" i="1"/>
  <c r="A86" i="1"/>
  <c r="C86" i="1"/>
  <c r="A76" i="1" l="1"/>
  <c r="C76" i="1"/>
  <c r="A56" i="1"/>
  <c r="C56" i="1"/>
  <c r="A69" i="1" l="1"/>
  <c r="C69" i="1"/>
  <c r="A68" i="1"/>
  <c r="C68" i="1"/>
  <c r="C75" i="1" l="1"/>
  <c r="A75" i="1"/>
  <c r="A102" i="1"/>
  <c r="C102" i="1"/>
  <c r="A96" i="1"/>
  <c r="C96" i="1"/>
  <c r="A11" i="1"/>
  <c r="C11" i="1"/>
  <c r="A98" i="1" l="1"/>
  <c r="C98" i="1"/>
  <c r="A99" i="1"/>
  <c r="C99" i="1"/>
  <c r="A97" i="1"/>
  <c r="C97" i="1"/>
  <c r="A110" i="1" l="1"/>
  <c r="C110" i="1"/>
  <c r="A85" i="1"/>
  <c r="C85" i="1"/>
  <c r="F2" i="3" l="1"/>
  <c r="A106" i="1"/>
</calcChain>
</file>

<file path=xl/sharedStrings.xml><?xml version="1.0" encoding="utf-8"?>
<sst xmlns="http://schemas.openxmlformats.org/spreadsheetml/2006/main" count="1034" uniqueCount="39">
  <si>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</si>
  <si>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</si>
  <si>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</si>
  <si>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</si>
  <si>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</si>
  <si>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</si>
  <si>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</si>
  <si>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</si>
  <si>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</si>
  <si>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</si>
  <si>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</si>
  <si>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</si>
  <si>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</si>
  <si>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</si>
  <si>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</si>
  <si>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</si>
  <si>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</si>
  <si>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</si>
  <si>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</si>
  <si>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</si>
  <si>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</si>
  <si>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</si>
  <si>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Abastecido</t>
  </si>
  <si>
    <t>GAVETA DE DEPOSITO LLENA</t>
  </si>
  <si>
    <t>GAVETA DE RECHAZO LLENA</t>
  </si>
  <si>
    <t>3335933627</t>
  </si>
  <si>
    <t>3335934123</t>
  </si>
  <si>
    <t>3335934114</t>
  </si>
  <si>
    <t>3335934105</t>
  </si>
  <si>
    <t>3335934092</t>
  </si>
  <si>
    <t>3335934080</t>
  </si>
  <si>
    <t>3335934071</t>
  </si>
  <si>
    <t>3335934182</t>
  </si>
  <si>
    <t>3335934029</t>
  </si>
  <si>
    <t>3335934004</t>
  </si>
  <si>
    <t>3335933985</t>
  </si>
  <si>
    <t>2 Gavetas Vacias &amp; 1 Gavetas Fallando</t>
  </si>
  <si>
    <t>ATM Ayuntamiento Peralvillo</t>
  </si>
  <si>
    <t>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</si>
</sst>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4"/>
      <tableStyleElement type="headerRow" dxfId="63"/>
      <tableStyleElement type="totalRow" dxfId="62"/>
      <tableStyleElement type="firstColumn" dxfId="61"/>
      <tableStyleElement type="lastColumn" dxfId="60"/>
      <tableStyleElement type="firstRowStripe" dxfId="59"/>
      <tableStyleElement type="firstColumnStripe" dxfId="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abSelected="1" zoomScale="70" zoomScaleNormal="70" workbookViewId="0">
      <selection activeCell="F10" sqref="F10"/>
    </sheetView>
  </sheetViews>
  <sheetFormatPr baseColWidth="10"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18.85546875" bestFit="1" customWidth="1"/>
  </cols>
  <sheetData>
    <row r="1" spans="1:5" ht="22.5" customHeight="1" x14ac:dyDescent="0.25">
      <c r="A1" s="44" t="s">
        <v>1</v>
      </c>
      <c r="B1" s="45"/>
      <c r="C1" s="45"/>
      <c r="D1" s="45"/>
      <c r="E1" s="46"/>
    </row>
    <row r="2" spans="1:5" ht="25.5" customHeight="1" x14ac:dyDescent="0.25">
      <c r="A2" s="47" t="s">
        <v>0</v>
      </c>
      <c r="B2" s="48"/>
      <c r="C2" s="48"/>
      <c r="D2" s="48"/>
      <c r="E2" s="49"/>
    </row>
    <row r="3" spans="1:5" ht="18" x14ac:dyDescent="0.25">
      <c r="B3" s="34"/>
      <c r="C3" s="1"/>
      <c r="D3" s="1"/>
      <c r="E3" s="9"/>
    </row>
    <row r="4" spans="1:5" ht="18.75" thickBot="1" x14ac:dyDescent="0.3">
      <c r="A4" s="7" t="s">
        <v>2</v>
      </c>
      <c r="B4" s="35">
        <v>44375.25</v>
      </c>
      <c r="C4" s="1"/>
      <c r="D4" s="1"/>
      <c r="E4" s="10"/>
    </row>
    <row r="5" spans="1:5" ht="18.75" thickBot="1" x14ac:dyDescent="0.3">
      <c r="A5" s="7" t="s">
        <v>3</v>
      </c>
      <c r="B5" s="35">
        <v>44375.708333333336</v>
      </c>
      <c r="C5" s="8"/>
      <c r="D5" s="1"/>
      <c r="E5" s="10"/>
    </row>
    <row r="6" spans="1:5" ht="12.75" customHeight="1" x14ac:dyDescent="0.25">
      <c r="B6" s="34"/>
      <c r="C6" s="1"/>
      <c r="D6" s="1"/>
      <c r="E6" s="12"/>
    </row>
    <row r="7" spans="1:5" ht="18" customHeight="1" x14ac:dyDescent="0.25">
      <c r="A7" s="50" t="s">
        <v>4</v>
      </c>
      <c r="B7" s="51"/>
      <c r="C7" s="51"/>
      <c r="D7" s="51"/>
      <c r="E7" s="52"/>
    </row>
    <row r="8" spans="1:5" ht="18" x14ac:dyDescent="0.25">
      <c r="A8" s="2" t="s">
        <v>5</v>
      </c>
      <c r="B8" s="6" t="s">
        <v>6</v>
      </c>
      <c r="C8" s="2" t="s">
        <v>7</v>
      </c>
      <c r="D8" s="11" t="s">
        <v>8</v>
      </c>
      <c r="E8" s="2" t="s">
        <v>9</v>
      </c>
    </row>
    <row r="9" spans="1:5" ht="18.75" customHeight="1" x14ac:dyDescent="0.25">
      <c r="A9" s="21" t="str">
        <f>VLOOKUP(B9,'[1]LISTADO ATM'!$A$2:$C$822,3,0)</f>
        <v>DISTRITO NACIONAL</v>
      </c>
      <c r="B9" s="36">
        <v>957</v>
      </c>
      <c r="C9" s="24" t="str">
        <f>VLOOKUP(B9,'[1]LISTADO ATM'!$A$2:$B$822,2,0)</f>
        <v xml:space="preserve">ATM Oficina Venezuela </v>
      </c>
      <c r="D9" s="15" t="s">
        <v>22</v>
      </c>
      <c r="E9" s="26">
        <v>3335933506</v>
      </c>
    </row>
    <row r="10" spans="1:5" ht="18.75" customHeight="1" x14ac:dyDescent="0.25">
      <c r="A10" s="21" t="str">
        <f>VLOOKUP(B10,'[1]LISTADO ATM'!$A$2:$C$822,3,0)</f>
        <v>DISTRITO NACIONAL</v>
      </c>
      <c r="B10" s="36">
        <v>717</v>
      </c>
      <c r="C10" s="24" t="str">
        <f>VLOOKUP(B10,'[1]LISTADO ATM'!$A$2:$B$822,2,0)</f>
        <v xml:space="preserve">ATM Oficina Los Alcarrizos </v>
      </c>
      <c r="D10" s="15" t="s">
        <v>22</v>
      </c>
      <c r="E10" s="26">
        <v>3335933499</v>
      </c>
    </row>
    <row r="11" spans="1:5" ht="18.75" customHeight="1" x14ac:dyDescent="0.25">
      <c r="A11" s="21" t="str">
        <f>VLOOKUP(B11,'[1]LISTADO ATM'!$A$2:$C$822,3,0)</f>
        <v>DISTRITO NACIONAL</v>
      </c>
      <c r="B11" s="36">
        <v>955</v>
      </c>
      <c r="C11" s="24" t="str">
        <f>VLOOKUP(B11,'[1]LISTADO ATM'!$A$2:$B$822,2,0)</f>
        <v xml:space="preserve">ATM Oficina Americana Independencia II </v>
      </c>
      <c r="D11" s="15" t="s">
        <v>22</v>
      </c>
      <c r="E11" s="26">
        <v>3335933570</v>
      </c>
    </row>
    <row r="12" spans="1:5" ht="18.75" customHeight="1" x14ac:dyDescent="0.25">
      <c r="A12" s="21" t="str">
        <f>VLOOKUP(B12,'[1]LISTADO ATM'!$A$2:$C$822,3,0)</f>
        <v>DISTRITO NACIONAL</v>
      </c>
      <c r="B12" s="36">
        <v>722</v>
      </c>
      <c r="C12" s="24" t="str">
        <f>VLOOKUP(B12,'[1]LISTADO ATM'!$A$2:$B$822,2,0)</f>
        <v xml:space="preserve">ATM Oficina Charles de Gaulle III </v>
      </c>
      <c r="D12" s="15" t="s">
        <v>22</v>
      </c>
      <c r="E12" s="26">
        <v>3335933569</v>
      </c>
    </row>
    <row r="13" spans="1:5" ht="18.75" customHeight="1" x14ac:dyDescent="0.25">
      <c r="A13" s="21" t="str">
        <f>VLOOKUP(B13,'[1]LISTADO ATM'!$A$2:$C$822,3,0)</f>
        <v>DISTRITO NACIONAL</v>
      </c>
      <c r="B13" s="36">
        <v>620</v>
      </c>
      <c r="C13" s="24" t="str">
        <f>VLOOKUP(B13,'[1]LISTADO ATM'!$A$2:$B$822,2,0)</f>
        <v xml:space="preserve">ATM Ministerio de Medio Ambiente </v>
      </c>
      <c r="D13" s="15" t="s">
        <v>22</v>
      </c>
      <c r="E13" s="26">
        <v>3335933134</v>
      </c>
    </row>
    <row r="14" spans="1:5" ht="18.75" customHeight="1" x14ac:dyDescent="0.25">
      <c r="A14" s="21" t="str">
        <f>VLOOKUP(B14,'[1]LISTADO ATM'!$A$2:$C$822,3,0)</f>
        <v>DISTRITO NACIONAL</v>
      </c>
      <c r="B14" s="36">
        <v>514</v>
      </c>
      <c r="C14" s="24" t="str">
        <f>VLOOKUP(B14,'[1]LISTADO ATM'!$A$2:$B$822,2,0)</f>
        <v>ATM Autoservicio Charles de Gaulle</v>
      </c>
      <c r="D14" s="15" t="s">
        <v>22</v>
      </c>
      <c r="E14" s="26">
        <v>3335932722</v>
      </c>
    </row>
    <row r="15" spans="1:5" ht="18.75" customHeight="1" x14ac:dyDescent="0.25">
      <c r="A15" s="21" t="str">
        <f>VLOOKUP(B15,'[1]LISTADO ATM'!$A$2:$C$822,3,0)</f>
        <v>NORTE</v>
      </c>
      <c r="B15" s="36">
        <v>77</v>
      </c>
      <c r="C15" s="24" t="str">
        <f>VLOOKUP(B15,'[1]LISTADO ATM'!$A$2:$B$822,2,0)</f>
        <v xml:space="preserve">ATM Oficina Cruce de Imbert </v>
      </c>
      <c r="D15" s="15" t="s">
        <v>22</v>
      </c>
      <c r="E15" s="26">
        <v>3335933622</v>
      </c>
    </row>
    <row r="16" spans="1:5" ht="18.75" customHeight="1" x14ac:dyDescent="0.25">
      <c r="A16" s="21" t="str">
        <f>VLOOKUP(B16,'[1]LISTADO ATM'!$A$2:$C$822,3,0)</f>
        <v>DISTRITO NACIONAL</v>
      </c>
      <c r="B16" s="36">
        <v>721</v>
      </c>
      <c r="C16" s="24" t="str">
        <f>VLOOKUP(B16,'[1]LISTADO ATM'!$A$2:$B$822,2,0)</f>
        <v xml:space="preserve">ATM Oficina Charles de Gaulle II </v>
      </c>
      <c r="D16" s="15" t="s">
        <v>22</v>
      </c>
      <c r="E16" s="26">
        <v>3335933628</v>
      </c>
    </row>
    <row r="17" spans="1:5" ht="18.75" customHeight="1" x14ac:dyDescent="0.25">
      <c r="A17" s="21" t="str">
        <f>VLOOKUP(B17,'[1]LISTADO ATM'!$A$2:$C$822,3,0)</f>
        <v>ESTE</v>
      </c>
      <c r="B17" s="36">
        <v>27</v>
      </c>
      <c r="C17" s="24" t="str">
        <f>VLOOKUP(B17,'[1]LISTADO ATM'!$A$2:$B$822,2,0)</f>
        <v>ATM Oficina El Seibo II</v>
      </c>
      <c r="D17" s="15" t="s">
        <v>22</v>
      </c>
      <c r="E17" s="26" t="s">
        <v>25</v>
      </c>
    </row>
    <row r="18" spans="1:5" ht="18.75" customHeight="1" x14ac:dyDescent="0.25">
      <c r="A18" s="21" t="str">
        <f>VLOOKUP(B18,'[1]LISTADO ATM'!$A$2:$C$822,3,0)</f>
        <v>SUR</v>
      </c>
      <c r="B18" s="36">
        <v>45</v>
      </c>
      <c r="C18" s="24" t="str">
        <f>VLOOKUP(B18,'[1]LISTADO ATM'!$A$2:$B$822,2,0)</f>
        <v xml:space="preserve">ATM Oficina Tamayo </v>
      </c>
      <c r="D18" s="15" t="s">
        <v>22</v>
      </c>
      <c r="E18" s="26" t="s">
        <v>27</v>
      </c>
    </row>
    <row r="19" spans="1:5" ht="18.75" customHeight="1" x14ac:dyDescent="0.25">
      <c r="A19" s="21" t="str">
        <f>VLOOKUP(B19,'[1]LISTADO ATM'!$A$2:$C$822,3,0)</f>
        <v>NORTE</v>
      </c>
      <c r="B19" s="36">
        <v>171</v>
      </c>
      <c r="C19" s="24" t="str">
        <f>VLOOKUP(B19,'[1]LISTADO ATM'!$A$2:$B$822,2,0)</f>
        <v xml:space="preserve">ATM Oficina Moca </v>
      </c>
      <c r="D19" s="15" t="s">
        <v>22</v>
      </c>
      <c r="E19" s="26" t="s">
        <v>30</v>
      </c>
    </row>
    <row r="20" spans="1:5" ht="18.75" customHeight="1" x14ac:dyDescent="0.25">
      <c r="A20" s="21" t="str">
        <f>VLOOKUP(B20,'[1]LISTADO ATM'!$A$2:$C$822,3,0)</f>
        <v>DISTRITO NACIONAL</v>
      </c>
      <c r="B20" s="36">
        <v>911</v>
      </c>
      <c r="C20" s="24" t="str">
        <f>VLOOKUP(B20,'[1]LISTADO ATM'!$A$2:$B$822,2,0)</f>
        <v xml:space="preserve">ATM Oficina Venezuela II </v>
      </c>
      <c r="D20" s="15" t="s">
        <v>22</v>
      </c>
      <c r="E20" s="26">
        <v>3335933504</v>
      </c>
    </row>
    <row r="21" spans="1:5" ht="18.75" customHeight="1" x14ac:dyDescent="0.25">
      <c r="A21" s="21" t="str">
        <f>VLOOKUP(B21,'[1]LISTADO ATM'!$A$2:$C$822,3,0)</f>
        <v>NORTE</v>
      </c>
      <c r="B21" s="36">
        <v>882</v>
      </c>
      <c r="C21" s="24" t="str">
        <f>VLOOKUP(B21,'[1]LISTADO ATM'!$A$2:$B$822,2,0)</f>
        <v xml:space="preserve">ATM Oficina Moca II </v>
      </c>
      <c r="D21" s="15" t="s">
        <v>22</v>
      </c>
      <c r="E21" s="26">
        <v>3335933503</v>
      </c>
    </row>
    <row r="22" spans="1:5" ht="18.75" customHeight="1" x14ac:dyDescent="0.25">
      <c r="A22" s="21" t="str">
        <f>VLOOKUP(B22,'[1]LISTADO ATM'!$A$2:$C$822,3,0)</f>
        <v>NORTE</v>
      </c>
      <c r="B22" s="36">
        <v>903</v>
      </c>
      <c r="C22" s="24" t="str">
        <f>VLOOKUP(B22,'[1]LISTADO ATM'!$A$2:$B$822,2,0)</f>
        <v xml:space="preserve">ATM Oficina La Vega Real I </v>
      </c>
      <c r="D22" s="15" t="s">
        <v>22</v>
      </c>
      <c r="E22" s="26">
        <v>3335933424</v>
      </c>
    </row>
    <row r="23" spans="1:5" ht="18.75" customHeight="1" x14ac:dyDescent="0.25">
      <c r="A23" s="21" t="str">
        <f>VLOOKUP(B23,'[1]LISTADO ATM'!$A$2:$C$822,3,0)</f>
        <v>DISTRITO NACIONAL</v>
      </c>
      <c r="B23" s="36">
        <v>949</v>
      </c>
      <c r="C23" s="24" t="str">
        <f>VLOOKUP(B23,'[1]LISTADO ATM'!$A$2:$B$822,2,0)</f>
        <v xml:space="preserve">ATM S/M Bravo San Isidro Coral Mall </v>
      </c>
      <c r="D23" s="15" t="s">
        <v>22</v>
      </c>
      <c r="E23" s="26">
        <v>3335933505</v>
      </c>
    </row>
    <row r="24" spans="1:5" ht="18.75" customHeight="1" x14ac:dyDescent="0.25">
      <c r="A24" s="21" t="str">
        <f>VLOOKUP(B24,'[1]LISTADO ATM'!$A$2:$C$822,3,0)</f>
        <v>DISTRITO NACIONAL</v>
      </c>
      <c r="B24" s="36">
        <v>600</v>
      </c>
      <c r="C24" s="24" t="str">
        <f>VLOOKUP(B24,'[1]LISTADO ATM'!$A$2:$B$822,2,0)</f>
        <v>ATM S/M Bravo Hipica</v>
      </c>
      <c r="D24" s="15" t="s">
        <v>22</v>
      </c>
      <c r="E24" s="26">
        <v>3335933497</v>
      </c>
    </row>
    <row r="25" spans="1:5" ht="18.75" customHeight="1" x14ac:dyDescent="0.25">
      <c r="A25" s="21" t="str">
        <f>VLOOKUP(B25,'[1]LISTADO ATM'!$A$2:$C$822,3,0)</f>
        <v>DISTRITO NACIONAL</v>
      </c>
      <c r="B25" s="36">
        <v>331</v>
      </c>
      <c r="C25" s="24" t="str">
        <f>VLOOKUP(B25,'[1]LISTADO ATM'!$A$2:$B$822,2,0)</f>
        <v>ATM Ayuntamiento Sto. Dgo. Este</v>
      </c>
      <c r="D25" s="15" t="s">
        <v>22</v>
      </c>
      <c r="E25" s="26">
        <v>3335933475</v>
      </c>
    </row>
    <row r="26" spans="1:5" ht="18.75" customHeight="1" x14ac:dyDescent="0.25">
      <c r="A26" s="21" t="str">
        <f>VLOOKUP(B26,'[1]LISTADO ATM'!$A$2:$C$822,3,0)</f>
        <v>NORTE</v>
      </c>
      <c r="B26" s="36">
        <v>142</v>
      </c>
      <c r="C26" s="24" t="str">
        <f>VLOOKUP(B26,'[1]LISTADO ATM'!$A$2:$B$822,2,0)</f>
        <v xml:space="preserve">ATM Centro de Caja Galerías Bonao </v>
      </c>
      <c r="D26" s="15" t="s">
        <v>22</v>
      </c>
      <c r="E26" s="26">
        <v>3335933573</v>
      </c>
    </row>
    <row r="27" spans="1:5" ht="18.75" customHeight="1" x14ac:dyDescent="0.25">
      <c r="A27" s="21" t="str">
        <f>VLOOKUP(B27,'[1]LISTADO ATM'!$A$2:$C$822,3,0)</f>
        <v>SUR</v>
      </c>
      <c r="B27" s="36">
        <v>48</v>
      </c>
      <c r="C27" s="24" t="str">
        <f>VLOOKUP(B27,'[1]LISTADO ATM'!$A$2:$B$822,2,0)</f>
        <v xml:space="preserve">ATM Autoservicio Neiba I </v>
      </c>
      <c r="D27" s="15" t="s">
        <v>22</v>
      </c>
      <c r="E27" s="26">
        <v>3335933572</v>
      </c>
    </row>
    <row r="28" spans="1:5" ht="18.75" customHeight="1" x14ac:dyDescent="0.25">
      <c r="A28" s="21" t="str">
        <f>VLOOKUP(B28,'[1]LISTADO ATM'!$A$2:$C$822,3,0)</f>
        <v>DISTRITO NACIONAL</v>
      </c>
      <c r="B28" s="36">
        <v>983</v>
      </c>
      <c r="C28" s="24" t="str">
        <f>VLOOKUP(B28,'[1]LISTADO ATM'!$A$2:$B$822,2,0)</f>
        <v xml:space="preserve">ATM Bravo República de Colombia </v>
      </c>
      <c r="D28" s="15" t="s">
        <v>22</v>
      </c>
      <c r="E28" s="26">
        <v>3335933426</v>
      </c>
    </row>
    <row r="29" spans="1:5" ht="18.75" customHeight="1" x14ac:dyDescent="0.25">
      <c r="A29" s="21" t="str">
        <f>VLOOKUP(B29,'[1]LISTADO ATM'!$A$2:$C$822,3,0)</f>
        <v>DISTRITO NACIONAL</v>
      </c>
      <c r="B29" s="36">
        <v>347</v>
      </c>
      <c r="C29" s="24" t="str">
        <f>VLOOKUP(B29,'[1]LISTADO ATM'!$A$2:$B$822,2,0)</f>
        <v>ATM Patio de Colombia</v>
      </c>
      <c r="D29" s="15" t="s">
        <v>22</v>
      </c>
      <c r="E29" s="26">
        <v>3335933593</v>
      </c>
    </row>
    <row r="30" spans="1:5" ht="18.75" customHeight="1" x14ac:dyDescent="0.25">
      <c r="A30" s="21" t="str">
        <f>VLOOKUP(B30,'[1]LISTADO ATM'!$A$2:$C$822,3,0)</f>
        <v>DISTRITO NACIONAL</v>
      </c>
      <c r="B30" s="36">
        <v>755</v>
      </c>
      <c r="C30" s="24" t="str">
        <f>VLOOKUP(B30,'[1]LISTADO ATM'!$A$2:$B$822,2,0)</f>
        <v xml:space="preserve">ATM Oficina Galería del Este (Plaza) </v>
      </c>
      <c r="D30" s="15" t="s">
        <v>22</v>
      </c>
      <c r="E30" s="26">
        <v>3335933601</v>
      </c>
    </row>
    <row r="31" spans="1:5" ht="18.75" customHeight="1" x14ac:dyDescent="0.25">
      <c r="A31" s="21" t="str">
        <f>VLOOKUP(B31,'[1]LISTADO ATM'!$A$2:$C$822,3,0)</f>
        <v>ESTE</v>
      </c>
      <c r="B31" s="36">
        <v>114</v>
      </c>
      <c r="C31" s="24" t="str">
        <f>VLOOKUP(B31,'[1]LISTADO ATM'!$A$2:$B$822,2,0)</f>
        <v xml:space="preserve">ATM Oficina Hato Mayor </v>
      </c>
      <c r="D31" s="15" t="s">
        <v>22</v>
      </c>
      <c r="E31" s="26">
        <v>3335933624</v>
      </c>
    </row>
    <row r="32" spans="1:5" ht="18.75" customHeight="1" x14ac:dyDescent="0.25">
      <c r="A32" s="21" t="str">
        <f>VLOOKUP(B32,'[1]LISTADO ATM'!$A$2:$C$822,3,0)</f>
        <v>ESTE</v>
      </c>
      <c r="B32" s="36">
        <v>385</v>
      </c>
      <c r="C32" s="24" t="str">
        <f>VLOOKUP(B32,'[1]LISTADO ATM'!$A$2:$B$822,2,0)</f>
        <v xml:space="preserve">ATM Plaza Verón I </v>
      </c>
      <c r="D32" s="15" t="s">
        <v>22</v>
      </c>
      <c r="E32" s="26">
        <v>3335933625</v>
      </c>
    </row>
    <row r="33" spans="1:5" ht="18.75" customHeight="1" x14ac:dyDescent="0.25">
      <c r="A33" s="21" t="str">
        <f>VLOOKUP(B33,'[1]LISTADO ATM'!$A$2:$C$822,3,0)</f>
        <v>DISTRITO NACIONAL</v>
      </c>
      <c r="B33" s="36">
        <v>684</v>
      </c>
      <c r="C33" s="24" t="str">
        <f>VLOOKUP(B33,'[1]LISTADO ATM'!$A$2:$B$822,2,0)</f>
        <v>ATM Estación Texaco Prolongación 27 Febrero</v>
      </c>
      <c r="D33" s="15" t="s">
        <v>22</v>
      </c>
      <c r="E33" s="26">
        <v>3335933627</v>
      </c>
    </row>
    <row r="34" spans="1:5" ht="18.75" customHeight="1" x14ac:dyDescent="0.25">
      <c r="A34" s="21" t="str">
        <f>VLOOKUP(B34,'[1]LISTADO ATM'!$A$2:$C$822,3,0)</f>
        <v>DISTRITO NACIONAL</v>
      </c>
      <c r="B34" s="36">
        <v>486</v>
      </c>
      <c r="C34" s="24" t="str">
        <f>VLOOKUP(B34,'[1]LISTADO ATM'!$A$2:$B$822,2,0)</f>
        <v xml:space="preserve">ATM Olé La Caleta </v>
      </c>
      <c r="D34" s="15" t="s">
        <v>22</v>
      </c>
      <c r="E34" s="26" t="s">
        <v>26</v>
      </c>
    </row>
    <row r="35" spans="1:5" ht="18.75" customHeight="1" x14ac:dyDescent="0.25">
      <c r="A35" s="21" t="str">
        <f>VLOOKUP(B35,'[1]LISTADO ATM'!$A$2:$C$822,3,0)</f>
        <v>DISTRITO NACIONAL</v>
      </c>
      <c r="B35" s="36">
        <v>391</v>
      </c>
      <c r="C35" s="24" t="str">
        <f>VLOOKUP(B35,'[1]LISTADO ATM'!$A$2:$B$822,2,0)</f>
        <v xml:space="preserve">ATM S/M Jumbo Luperón </v>
      </c>
      <c r="D35" s="15" t="s">
        <v>22</v>
      </c>
      <c r="E35" s="26" t="s">
        <v>29</v>
      </c>
    </row>
    <row r="36" spans="1:5" ht="18.75" customHeight="1" x14ac:dyDescent="0.25">
      <c r="A36" s="21" t="str">
        <f>VLOOKUP(B36,'[1]LISTADO ATM'!$A$2:$C$822,3,0)</f>
        <v>DISTRITO NACIONAL</v>
      </c>
      <c r="B36" s="36">
        <v>26</v>
      </c>
      <c r="C36" s="24" t="str">
        <f>VLOOKUP(B36,'[1]LISTADO ATM'!$A$2:$B$822,2,0)</f>
        <v>ATM S/M Jumbo San Isidro</v>
      </c>
      <c r="D36" s="15" t="s">
        <v>22</v>
      </c>
      <c r="E36" s="26" t="s">
        <v>31</v>
      </c>
    </row>
    <row r="37" spans="1:5" ht="18.75" customHeight="1" x14ac:dyDescent="0.25">
      <c r="A37" s="21" t="str">
        <f>VLOOKUP(B37,'[1]LISTADO ATM'!$A$2:$C$822,3,0)</f>
        <v>DISTRITO NACIONAL</v>
      </c>
      <c r="B37" s="36">
        <v>24</v>
      </c>
      <c r="C37" s="24" t="str">
        <f>VLOOKUP(B37,'[1]LISTADO ATM'!$A$2:$B$822,2,0)</f>
        <v xml:space="preserve">ATM Oficina Eusebio Manzueta </v>
      </c>
      <c r="D37" s="15" t="s">
        <v>22</v>
      </c>
      <c r="E37" s="26">
        <v>3335934369</v>
      </c>
    </row>
    <row r="38" spans="1:5" ht="18.75" customHeight="1" x14ac:dyDescent="0.25">
      <c r="A38" s="21" t="str">
        <f>VLOOKUP(B38,'[1]LISTADO ATM'!$A$2:$C$822,3,0)</f>
        <v>DISTRITO NACIONAL</v>
      </c>
      <c r="B38" s="36">
        <v>743</v>
      </c>
      <c r="C38" s="24" t="str">
        <f>VLOOKUP(B38,'[1]LISTADO ATM'!$A$2:$B$822,2,0)</f>
        <v xml:space="preserve">ATM Oficina Los Frailes </v>
      </c>
      <c r="D38" s="15" t="s">
        <v>22</v>
      </c>
      <c r="E38" s="26">
        <v>3335934458</v>
      </c>
    </row>
    <row r="39" spans="1:5" ht="18.75" customHeight="1" x14ac:dyDescent="0.25">
      <c r="A39" s="21" t="str">
        <f>VLOOKUP(B39,'[1]LISTADO ATM'!$A$2:$C$822,3,0)</f>
        <v>DISTRITO NACIONAL</v>
      </c>
      <c r="B39" s="36">
        <v>561</v>
      </c>
      <c r="C39" s="24" t="str">
        <f>VLOOKUP(B39,'[1]LISTADO ATM'!$A$2:$B$822,2,0)</f>
        <v xml:space="preserve">ATM Comando Regional P.N. S.D. Este </v>
      </c>
      <c r="D39" s="15" t="s">
        <v>22</v>
      </c>
      <c r="E39" s="26">
        <v>3335933451</v>
      </c>
    </row>
    <row r="40" spans="1:5" ht="18.75" customHeight="1" x14ac:dyDescent="0.25">
      <c r="A40" s="21" t="str">
        <f>VLOOKUP(B40,'[1]LISTADO ATM'!$A$2:$C$822,3,0)</f>
        <v>SUR</v>
      </c>
      <c r="B40" s="36">
        <v>765</v>
      </c>
      <c r="C40" s="24" t="str">
        <f>VLOOKUP(B40,'[1]LISTADO ATM'!$A$2:$B$822,2,0)</f>
        <v xml:space="preserve">ATM Oficina Azua I </v>
      </c>
      <c r="D40" s="15" t="s">
        <v>22</v>
      </c>
      <c r="E40" s="26">
        <v>3335933500</v>
      </c>
    </row>
    <row r="41" spans="1:5" ht="18.75" customHeight="1" x14ac:dyDescent="0.25">
      <c r="A41" s="21" t="str">
        <f>VLOOKUP(B41,'[1]LISTADO ATM'!$A$2:$C$822,3,0)</f>
        <v>SUR</v>
      </c>
      <c r="B41" s="36">
        <v>766</v>
      </c>
      <c r="C41" s="24" t="str">
        <f>VLOOKUP(B41,'[1]LISTADO ATM'!$A$2:$B$822,2,0)</f>
        <v xml:space="preserve">ATM Oficina Azua II </v>
      </c>
      <c r="D41" s="15" t="s">
        <v>22</v>
      </c>
      <c r="E41" s="26">
        <v>3335933486</v>
      </c>
    </row>
    <row r="42" spans="1:5" ht="18.75" customHeight="1" x14ac:dyDescent="0.25">
      <c r="A42" s="21" t="str">
        <f>VLOOKUP(B42,'[1]LISTADO ATM'!$A$2:$C$822,3,0)</f>
        <v>DISTRITO NACIONAL</v>
      </c>
      <c r="B42" s="36">
        <v>557</v>
      </c>
      <c r="C42" s="24" t="str">
        <f>VLOOKUP(B42,'[1]LISTADO ATM'!$A$2:$B$822,2,0)</f>
        <v xml:space="preserve">ATM Multicentro La Sirena Ave. Mella </v>
      </c>
      <c r="D42" s="15" t="s">
        <v>22</v>
      </c>
      <c r="E42" s="26">
        <v>3335933560</v>
      </c>
    </row>
    <row r="43" spans="1:5" ht="18.75" customHeight="1" x14ac:dyDescent="0.25">
      <c r="A43" s="21" t="str">
        <f>VLOOKUP(B43,'[1]LISTADO ATM'!$A$2:$C$822,3,0)</f>
        <v>SUR</v>
      </c>
      <c r="B43" s="36">
        <v>825</v>
      </c>
      <c r="C43" s="24" t="str">
        <f>VLOOKUP(B43,'[1]LISTADO ATM'!$A$2:$B$822,2,0)</f>
        <v xml:space="preserve">ATM Estacion Eco Cibeles (Las Matas de Farfán) </v>
      </c>
      <c r="D43" s="15" t="s">
        <v>22</v>
      </c>
      <c r="E43" s="26">
        <v>3335933484</v>
      </c>
    </row>
    <row r="44" spans="1:5" ht="18.75" customHeight="1" x14ac:dyDescent="0.25">
      <c r="A44" s="21" t="str">
        <f>VLOOKUP(B44,'[1]LISTADO ATM'!$A$2:$C$822,3,0)</f>
        <v>DISTRITO NACIONAL</v>
      </c>
      <c r="B44" s="36">
        <v>589</v>
      </c>
      <c r="C44" s="24" t="str">
        <f>VLOOKUP(B44,'[1]LISTADO ATM'!$A$2:$B$822,2,0)</f>
        <v xml:space="preserve">ATM S/M Bravo San Vicente de Paul </v>
      </c>
      <c r="D44" s="15" t="s">
        <v>22</v>
      </c>
      <c r="E44" s="26">
        <v>3335933450</v>
      </c>
    </row>
    <row r="45" spans="1:5" ht="18.75" customHeight="1" x14ac:dyDescent="0.25">
      <c r="A45" s="21" t="str">
        <f>VLOOKUP(B45,'[1]LISTADO ATM'!$A$2:$C$822,3,0)</f>
        <v>DISTRITO NACIONAL</v>
      </c>
      <c r="B45" s="36">
        <v>125</v>
      </c>
      <c r="C45" s="24" t="str">
        <f>VLOOKUP(B45,'[1]LISTADO ATM'!$A$2:$B$822,2,0)</f>
        <v xml:space="preserve">ATM Dirección General de Aduanas II </v>
      </c>
      <c r="D45" s="15" t="s">
        <v>22</v>
      </c>
      <c r="E45" s="26">
        <v>3335933446</v>
      </c>
    </row>
    <row r="46" spans="1:5" ht="18.75" customHeight="1" x14ac:dyDescent="0.25">
      <c r="A46" s="21" t="str">
        <f>VLOOKUP(B46,'[1]LISTADO ATM'!$A$2:$C$822,3,0)</f>
        <v>DISTRITO NACIONAL</v>
      </c>
      <c r="B46" s="36">
        <v>437</v>
      </c>
      <c r="C46" s="24" t="str">
        <f>VLOOKUP(B46,'[1]LISTADO ATM'!$A$2:$B$822,2,0)</f>
        <v xml:space="preserve">ATM Autobanco Torre III </v>
      </c>
      <c r="D46" s="15" t="s">
        <v>22</v>
      </c>
      <c r="E46" s="26">
        <v>3335933275</v>
      </c>
    </row>
    <row r="47" spans="1:5" ht="18.75" customHeight="1" x14ac:dyDescent="0.25">
      <c r="A47" s="21" t="str">
        <f>VLOOKUP(B47,'[1]LISTADO ATM'!$A$2:$C$822,3,0)</f>
        <v>DISTRITO NACIONAL</v>
      </c>
      <c r="B47" s="36">
        <v>564</v>
      </c>
      <c r="C47" s="24" t="str">
        <f>VLOOKUP(B47,'[1]LISTADO ATM'!$A$2:$B$822,2,0)</f>
        <v xml:space="preserve">ATM Ministerio de Agricultura </v>
      </c>
      <c r="D47" s="15" t="s">
        <v>22</v>
      </c>
      <c r="E47" s="26">
        <v>3335932885</v>
      </c>
    </row>
    <row r="48" spans="1:5" ht="18.75" customHeight="1" x14ac:dyDescent="0.25">
      <c r="A48" s="21" t="str">
        <f>VLOOKUP(B48,'[1]LISTADO ATM'!$A$2:$C$822,3,0)</f>
        <v>ESTE</v>
      </c>
      <c r="B48" s="36">
        <v>386</v>
      </c>
      <c r="C48" s="24" t="str">
        <f>VLOOKUP(B48,'[1]LISTADO ATM'!$A$2:$B$822,2,0)</f>
        <v xml:space="preserve">ATM Plaza Verón II </v>
      </c>
      <c r="D48" s="15" t="s">
        <v>22</v>
      </c>
      <c r="E48" s="26">
        <v>3335933590</v>
      </c>
    </row>
    <row r="49" spans="1:5" ht="18.75" customHeight="1" x14ac:dyDescent="0.25">
      <c r="A49" s="21" t="str">
        <f>VLOOKUP(B49,'[1]LISTADO ATM'!$A$2:$C$822,3,0)</f>
        <v>DISTRITO NACIONAL</v>
      </c>
      <c r="B49" s="36">
        <v>580</v>
      </c>
      <c r="C49" s="24" t="str">
        <f>VLOOKUP(B49,'[1]LISTADO ATM'!$A$2:$B$822,2,0)</f>
        <v xml:space="preserve">ATM Edificio Propagas </v>
      </c>
      <c r="D49" s="15" t="s">
        <v>22</v>
      </c>
      <c r="E49" s="26">
        <v>3335933626</v>
      </c>
    </row>
    <row r="50" spans="1:5" ht="18.75" customHeight="1" x14ac:dyDescent="0.25">
      <c r="A50" s="21" t="str">
        <f>VLOOKUP(B50,'[1]LISTADO ATM'!$A$2:$C$822,3,0)</f>
        <v>DISTRITO NACIONAL</v>
      </c>
      <c r="B50" s="36">
        <v>487</v>
      </c>
      <c r="C50" s="24" t="str">
        <f>VLOOKUP(B50,'[1]LISTADO ATM'!$A$2:$B$822,2,0)</f>
        <v xml:space="preserve">ATM Olé Hainamosa </v>
      </c>
      <c r="D50" s="15" t="s">
        <v>22</v>
      </c>
      <c r="E50" s="26">
        <v>3335934483</v>
      </c>
    </row>
    <row r="51" spans="1:5" ht="18" x14ac:dyDescent="0.25">
      <c r="A51" s="32" t="str">
        <f>VLOOKUP(B51,'[1]LISTADO ATM'!$A$2:$C$822,3,0)</f>
        <v>DISTRITO NACIONAL</v>
      </c>
      <c r="B51" s="21">
        <v>917</v>
      </c>
      <c r="C51" s="24" t="str">
        <f>VLOOKUP(B51,'[1]LISTADO ATM'!$A$2:$B$822,2,0)</f>
        <v xml:space="preserve">ATM Oficina Los Mina </v>
      </c>
      <c r="D51" s="15" t="s">
        <v>22</v>
      </c>
      <c r="E51" s="26">
        <v>3335934908</v>
      </c>
    </row>
    <row r="52" spans="1:5" ht="18" x14ac:dyDescent="0.25">
      <c r="A52" s="32" t="s">
        <v>38</v>
      </c>
      <c r="B52" s="21">
        <v>368</v>
      </c>
      <c r="C52" s="24" t="s">
        <v>37</v>
      </c>
      <c r="D52" s="15" t="s">
        <v>22</v>
      </c>
      <c r="E52" s="26">
        <v>3335934601</v>
      </c>
    </row>
    <row r="53" spans="1:5" ht="18" x14ac:dyDescent="0.25">
      <c r="A53" s="32" t="str">
        <f>VLOOKUP(B53,'[1]LISTADO ATM'!$A$2:$C$822,3,0)</f>
        <v>DISTRITO NACIONAL</v>
      </c>
      <c r="B53" s="21">
        <v>745</v>
      </c>
      <c r="C53" s="24" t="str">
        <f>VLOOKUP(B53,'[1]LISTADO ATM'!$A$2:$B$822,2,0)</f>
        <v xml:space="preserve">ATM Oficina Ave. Duarte </v>
      </c>
      <c r="D53" s="15" t="s">
        <v>22</v>
      </c>
      <c r="E53" s="26">
        <v>3335934418</v>
      </c>
    </row>
    <row r="54" spans="1:5" ht="18.75" customHeight="1" x14ac:dyDescent="0.25">
      <c r="A54" s="21" t="str">
        <f>VLOOKUP(B54,'[1]LISTADO ATM'!$A$2:$C$822,3,0)</f>
        <v>DISTRITO NACIONAL</v>
      </c>
      <c r="B54" s="36">
        <v>490</v>
      </c>
      <c r="C54" s="24" t="str">
        <f>VLOOKUP(B54,'[1]LISTADO ATM'!$A$2:$B$822,2,0)</f>
        <v xml:space="preserve">ATM Hospital Ney Arias Lora </v>
      </c>
      <c r="D54" s="15" t="s">
        <v>22</v>
      </c>
      <c r="E54" s="26">
        <v>3335934510</v>
      </c>
    </row>
    <row r="55" spans="1:5" ht="18" x14ac:dyDescent="0.25">
      <c r="A55" s="21" t="str">
        <f>VLOOKUP(B55,'[1]LISTADO ATM'!$A$2:$C$822,3,0)</f>
        <v>ESTE</v>
      </c>
      <c r="B55" s="21">
        <v>211</v>
      </c>
      <c r="C55" s="24" t="str">
        <f>VLOOKUP(B55,'[1]LISTADO ATM'!$A$2:$B$822,2,0)</f>
        <v xml:space="preserve">ATM Oficina La Romana I </v>
      </c>
      <c r="D55" s="15" t="s">
        <v>22</v>
      </c>
      <c r="E55" s="26">
        <v>3335934846</v>
      </c>
    </row>
    <row r="56" spans="1:5" ht="18" x14ac:dyDescent="0.25">
      <c r="A56" s="21" t="str">
        <f>VLOOKUP(B56,'[1]LISTADO ATM'!$A$2:$C$822,3,0)</f>
        <v>DISTRITO NACIONAL</v>
      </c>
      <c r="B56" s="21">
        <v>85</v>
      </c>
      <c r="C56" s="24" t="str">
        <f>VLOOKUP(B56,'[1]LISTADO ATM'!$A$2:$B$822,2,0)</f>
        <v xml:space="preserve">ATM Oficina San Isidro (Fuerza Aérea) </v>
      </c>
      <c r="D56" s="15" t="s">
        <v>22</v>
      </c>
      <c r="E56" s="26">
        <v>3335933606</v>
      </c>
    </row>
    <row r="57" spans="1:5" ht="18.75" thickBot="1" x14ac:dyDescent="0.3">
      <c r="A57" s="3" t="s">
        <v>11</v>
      </c>
      <c r="B57" s="38">
        <f>COUNT(B9:B56)</f>
        <v>48</v>
      </c>
      <c r="C57" s="53"/>
      <c r="D57" s="54"/>
      <c r="E57" s="55"/>
    </row>
    <row r="58" spans="1:5" x14ac:dyDescent="0.25">
      <c r="B58" s="5"/>
      <c r="E58" s="5"/>
    </row>
    <row r="59" spans="1:5" ht="18" customHeight="1" x14ac:dyDescent="0.25">
      <c r="A59" s="50" t="s">
        <v>16</v>
      </c>
      <c r="B59" s="51"/>
      <c r="C59" s="51"/>
      <c r="D59" s="51"/>
      <c r="E59" s="52"/>
    </row>
    <row r="60" spans="1:5" ht="18" x14ac:dyDescent="0.25">
      <c r="A60" s="2" t="s">
        <v>5</v>
      </c>
      <c r="B60" s="6" t="s">
        <v>6</v>
      </c>
      <c r="C60" s="2" t="s">
        <v>7</v>
      </c>
      <c r="D60" s="2" t="s">
        <v>8</v>
      </c>
      <c r="E60" s="2" t="s">
        <v>9</v>
      </c>
    </row>
    <row r="61" spans="1:5" ht="18" x14ac:dyDescent="0.25">
      <c r="A61" s="18" t="str">
        <f>VLOOKUP(B61,'[1]LISTADO ATM'!$A$2:$C$822,3,0)</f>
        <v>DISTRITO NACIONAL</v>
      </c>
      <c r="B61" s="21">
        <v>813</v>
      </c>
      <c r="C61" s="24" t="str">
        <f>VLOOKUP(B61,'[1]LISTADO ATM'!$A$2:$B$822,2,0)</f>
        <v>ATM Oficina Occidental Mall</v>
      </c>
      <c r="D61" s="15" t="s">
        <v>19</v>
      </c>
      <c r="E61" s="26">
        <v>3335933449</v>
      </c>
    </row>
    <row r="62" spans="1:5" ht="18" x14ac:dyDescent="0.25">
      <c r="A62" s="18" t="str">
        <f>VLOOKUP(B62,'[1]LISTADO ATM'!$A$2:$C$822,3,0)</f>
        <v>NORTE</v>
      </c>
      <c r="B62" s="21">
        <v>956</v>
      </c>
      <c r="C62" s="24" t="str">
        <f>VLOOKUP(B62,'[1]LISTADO ATM'!$A$2:$B$822,2,0)</f>
        <v xml:space="preserve">ATM Autoservicio El Jaya (SFM) </v>
      </c>
      <c r="D62" s="15" t="s">
        <v>19</v>
      </c>
      <c r="E62" s="26">
        <v>3335933469</v>
      </c>
    </row>
    <row r="63" spans="1:5" ht="18" x14ac:dyDescent="0.25">
      <c r="A63" s="18" t="str">
        <f>VLOOKUP(B63,'[1]LISTADO ATM'!$A$2:$C$822,3,0)</f>
        <v>NORTE</v>
      </c>
      <c r="B63" s="21">
        <v>288</v>
      </c>
      <c r="C63" s="24" t="str">
        <f>VLOOKUP(B63,'[1]LISTADO ATM'!$A$2:$B$822,2,0)</f>
        <v xml:space="preserve">ATM Oficina Camino Real II (Puerto Plata) </v>
      </c>
      <c r="D63" s="15" t="s">
        <v>19</v>
      </c>
      <c r="E63" s="26">
        <v>3335933608</v>
      </c>
    </row>
    <row r="64" spans="1:5" ht="18" x14ac:dyDescent="0.25">
      <c r="A64" s="18" t="str">
        <f>VLOOKUP(B64,'[1]LISTADO ATM'!$A$2:$C$822,3,0)</f>
        <v>ESTE</v>
      </c>
      <c r="B64" s="21">
        <v>330</v>
      </c>
      <c r="C64" s="24" t="str">
        <f>VLOOKUP(B64,'[1]LISTADO ATM'!$A$2:$B$822,2,0)</f>
        <v xml:space="preserve">ATM Oficina Boulevard (Higuey) </v>
      </c>
      <c r="D64" s="15" t="s">
        <v>19</v>
      </c>
      <c r="E64" s="26">
        <v>3335933630</v>
      </c>
    </row>
    <row r="65" spans="1:5" ht="18" x14ac:dyDescent="0.25">
      <c r="A65" s="18" t="str">
        <f>VLOOKUP(B65,'[1]LISTADO ATM'!$A$2:$C$822,3,0)</f>
        <v>NORTE</v>
      </c>
      <c r="B65" s="21">
        <v>809</v>
      </c>
      <c r="C65" s="24" t="str">
        <f>VLOOKUP(B65,'[1]LISTADO ATM'!$A$2:$B$822,2,0)</f>
        <v>ATM Yoma (Cotuí)</v>
      </c>
      <c r="D65" s="15" t="s">
        <v>19</v>
      </c>
      <c r="E65" s="26" t="s">
        <v>32</v>
      </c>
    </row>
    <row r="66" spans="1:5" ht="18" x14ac:dyDescent="0.25">
      <c r="A66" s="18" t="str">
        <f>VLOOKUP(B66,'[1]LISTADO ATM'!$A$2:$C$822,3,0)</f>
        <v>DISTRITO NACIONAL</v>
      </c>
      <c r="B66" s="21">
        <v>836</v>
      </c>
      <c r="C66" s="24" t="str">
        <f>VLOOKUP(B66,'[1]LISTADO ATM'!$A$2:$B$822,2,0)</f>
        <v xml:space="preserve">ATM UNP Plaza Luperón </v>
      </c>
      <c r="D66" s="15" t="s">
        <v>19</v>
      </c>
      <c r="E66" s="26">
        <v>3335933466</v>
      </c>
    </row>
    <row r="67" spans="1:5" ht="18" x14ac:dyDescent="0.25">
      <c r="A67" s="18" t="str">
        <f>VLOOKUP(B67,'[1]LISTADO ATM'!$A$2:$C$822,3,0)</f>
        <v>DISTRITO NACIONAL</v>
      </c>
      <c r="B67" s="21">
        <v>823</v>
      </c>
      <c r="C67" s="24" t="str">
        <f>VLOOKUP(B67,'[1]LISTADO ATM'!$A$2:$B$822,2,0)</f>
        <v xml:space="preserve">ATM UNP El Carril (Haina) </v>
      </c>
      <c r="D67" s="15" t="s">
        <v>19</v>
      </c>
      <c r="E67" s="26">
        <v>3335934535</v>
      </c>
    </row>
    <row r="68" spans="1:5" ht="18" x14ac:dyDescent="0.25">
      <c r="A68" s="18" t="str">
        <f>VLOOKUP(B68,'[1]LISTADO ATM'!$A$2:$C$822,3,0)</f>
        <v>ESTE</v>
      </c>
      <c r="B68" s="21">
        <v>399</v>
      </c>
      <c r="C68" s="24" t="str">
        <f>VLOOKUP(B68,'[1]LISTADO ATM'!$A$2:$B$822,2,0)</f>
        <v xml:space="preserve">ATM Oficina La Romana II </v>
      </c>
      <c r="D68" s="15" t="s">
        <v>19</v>
      </c>
      <c r="E68" s="26">
        <v>3335933594</v>
      </c>
    </row>
    <row r="69" spans="1:5" ht="18" x14ac:dyDescent="0.25">
      <c r="A69" s="18" t="str">
        <f>VLOOKUP(B69,'[1]LISTADO ATM'!$A$2:$C$822,3,0)</f>
        <v>NORTE</v>
      </c>
      <c r="B69" s="21">
        <v>654</v>
      </c>
      <c r="C69" s="24" t="str">
        <f>VLOOKUP(B69,'[1]LISTADO ATM'!$A$2:$B$822,2,0)</f>
        <v>ATM Autoservicio S/M Jumbo Puerto Plata</v>
      </c>
      <c r="D69" s="15" t="s">
        <v>19</v>
      </c>
      <c r="E69" s="26">
        <v>3335933597</v>
      </c>
    </row>
    <row r="70" spans="1:5" ht="18" x14ac:dyDescent="0.25">
      <c r="A70" s="18" t="str">
        <f>VLOOKUP(B70,'[1]LISTADO ATM'!$A$2:$C$822,3,0)</f>
        <v>NORTE</v>
      </c>
      <c r="B70" s="21">
        <v>538</v>
      </c>
      <c r="C70" s="24" t="str">
        <f>VLOOKUP(B70,'[1]LISTADO ATM'!$A$2:$B$822,2,0)</f>
        <v>ATM  Autoservicio San Fco. Macorís</v>
      </c>
      <c r="D70" s="15" t="s">
        <v>19</v>
      </c>
      <c r="E70" s="26" t="s">
        <v>34</v>
      </c>
    </row>
    <row r="71" spans="1:5" ht="18.75" thickBot="1" x14ac:dyDescent="0.3">
      <c r="A71" s="3" t="s">
        <v>11</v>
      </c>
      <c r="B71" s="38">
        <f>COUNT(B61:B70)</f>
        <v>10</v>
      </c>
      <c r="C71" s="53"/>
      <c r="D71" s="54"/>
      <c r="E71" s="55"/>
    </row>
    <row r="72" spans="1:5" ht="15.75" thickBot="1" x14ac:dyDescent="0.3">
      <c r="B72" s="5"/>
      <c r="E72" s="5"/>
    </row>
    <row r="73" spans="1:5" ht="18.75" customHeight="1" thickBot="1" x14ac:dyDescent="0.3">
      <c r="A73" s="56" t="s">
        <v>14</v>
      </c>
      <c r="B73" s="57"/>
      <c r="C73" s="57"/>
      <c r="D73" s="57"/>
      <c r="E73" s="58"/>
    </row>
    <row r="74" spans="1:5" ht="18" x14ac:dyDescent="0.25">
      <c r="A74" s="2" t="s">
        <v>5</v>
      </c>
      <c r="B74" s="6" t="s">
        <v>6</v>
      </c>
      <c r="C74" s="2" t="s">
        <v>7</v>
      </c>
      <c r="D74" s="2" t="s">
        <v>8</v>
      </c>
      <c r="E74" s="2" t="s">
        <v>9</v>
      </c>
    </row>
    <row r="75" spans="1:5" ht="18" x14ac:dyDescent="0.25">
      <c r="A75" s="21" t="str">
        <f>VLOOKUP(B75,'[1]LISTADO ATM'!$A$2:$C$822,3,0)</f>
        <v>DISTRITO NACIONAL</v>
      </c>
      <c r="B75" s="21">
        <v>958</v>
      </c>
      <c r="C75" s="24" t="str">
        <f>VLOOKUP(B75,'[1]LISTADO ATM'!$A$2:$B$822,2,0)</f>
        <v xml:space="preserve">ATM Olé Aut. San Isidro </v>
      </c>
      <c r="D75" s="14" t="s">
        <v>10</v>
      </c>
      <c r="E75" s="26">
        <v>3335933178</v>
      </c>
    </row>
    <row r="76" spans="1:5" ht="18" x14ac:dyDescent="0.25">
      <c r="A76" s="21" t="str">
        <f>VLOOKUP(B76,'[1]LISTADO ATM'!$A$2:$C$822,3,0)</f>
        <v>DISTRITO NACIONAL</v>
      </c>
      <c r="B76" s="21">
        <v>672</v>
      </c>
      <c r="C76" s="24" t="str">
        <f>VLOOKUP(B76,'[1]LISTADO ATM'!$A$2:$B$822,2,0)</f>
        <v>ATM Destacamento Policía Nacional La Victoria</v>
      </c>
      <c r="D76" s="14" t="s">
        <v>10</v>
      </c>
      <c r="E76" s="26">
        <v>3335933607</v>
      </c>
    </row>
    <row r="77" spans="1:5" ht="18" x14ac:dyDescent="0.25">
      <c r="A77" s="21" t="str">
        <f>VLOOKUP(B77,'[1]LISTADO ATM'!$A$2:$C$822,3,0)</f>
        <v>DISTRITO NACIONAL</v>
      </c>
      <c r="B77" s="21">
        <v>527</v>
      </c>
      <c r="C77" s="24" t="str">
        <f>VLOOKUP(B77,'[1]LISTADO ATM'!$A$2:$B$822,2,0)</f>
        <v>ATM Oficina Zona Oriental II</v>
      </c>
      <c r="D77" s="14" t="s">
        <v>10</v>
      </c>
      <c r="E77" s="26" t="s">
        <v>28</v>
      </c>
    </row>
    <row r="78" spans="1:5" ht="18" x14ac:dyDescent="0.25">
      <c r="A78" s="21" t="str">
        <f>VLOOKUP(B78,'[1]LISTADO ATM'!$A$2:$C$822,3,0)</f>
        <v>ESTE</v>
      </c>
      <c r="B78" s="21">
        <v>211</v>
      </c>
      <c r="C78" s="24" t="str">
        <f>VLOOKUP(B78,'[1]LISTADO ATM'!$A$2:$B$822,2,0)</f>
        <v xml:space="preserve">ATM Oficina La Romana I </v>
      </c>
      <c r="D78" s="14" t="s">
        <v>10</v>
      </c>
      <c r="E78" s="26">
        <v>3335934846</v>
      </c>
    </row>
    <row r="79" spans="1:5" ht="18" x14ac:dyDescent="0.25">
      <c r="A79" s="21" t="str">
        <f>VLOOKUP(B79,'[1]LISTADO ATM'!$A$2:$C$822,3,0)</f>
        <v>ESTE</v>
      </c>
      <c r="B79" s="21">
        <v>609</v>
      </c>
      <c r="C79" s="24" t="str">
        <f>VLOOKUP(B79,'[1]LISTADO ATM'!$A$2:$B$822,2,0)</f>
        <v xml:space="preserve">ATM S/M Jumbo (San Pedro) </v>
      </c>
      <c r="D79" s="14" t="s">
        <v>10</v>
      </c>
      <c r="E79" s="26">
        <v>3335934993</v>
      </c>
    </row>
    <row r="80" spans="1:5" ht="18" x14ac:dyDescent="0.25">
      <c r="A80" s="21" t="str">
        <f>VLOOKUP(B80,'[1]LISTADO ATM'!$A$2:$C$822,3,0)</f>
        <v>ESTE</v>
      </c>
      <c r="B80" s="21">
        <v>293</v>
      </c>
      <c r="C80" s="24" t="str">
        <f>VLOOKUP(B80,'[1]LISTADO ATM'!$A$2:$B$822,2,0)</f>
        <v xml:space="preserve">ATM S/M Nueva Visión (San Pedro) </v>
      </c>
      <c r="D80" s="14" t="s">
        <v>10</v>
      </c>
      <c r="E80" s="26">
        <v>3335935046</v>
      </c>
    </row>
    <row r="81" spans="1:5" ht="18.75" thickBot="1" x14ac:dyDescent="0.3">
      <c r="A81" s="25"/>
      <c r="B81" s="38">
        <f>COUNT(B75:B80)</f>
        <v>6</v>
      </c>
      <c r="C81" s="13"/>
      <c r="D81" s="13"/>
      <c r="E81" s="13"/>
    </row>
    <row r="82" spans="1:5" ht="15.75" thickBot="1" x14ac:dyDescent="0.3">
      <c r="B82" s="5"/>
      <c r="E82" s="5"/>
    </row>
    <row r="83" spans="1:5" ht="18.75" customHeight="1" thickBot="1" x14ac:dyDescent="0.3">
      <c r="A83" s="56" t="s">
        <v>20</v>
      </c>
      <c r="B83" s="57"/>
      <c r="C83" s="57"/>
      <c r="D83" s="57"/>
      <c r="E83" s="58"/>
    </row>
    <row r="84" spans="1:5" ht="18" x14ac:dyDescent="0.25">
      <c r="A84" s="2" t="s">
        <v>5</v>
      </c>
      <c r="B84" s="6" t="s">
        <v>6</v>
      </c>
      <c r="C84" s="2" t="s">
        <v>7</v>
      </c>
      <c r="D84" s="2" t="s">
        <v>8</v>
      </c>
      <c r="E84" s="2" t="s">
        <v>9</v>
      </c>
    </row>
    <row r="85" spans="1:5" ht="18" x14ac:dyDescent="0.25">
      <c r="A85" s="32" t="str">
        <f>VLOOKUP(B85,'[1]LISTADO ATM'!$A$2:$C$822,3,0)</f>
        <v>ESTE</v>
      </c>
      <c r="B85" s="21">
        <v>844</v>
      </c>
      <c r="C85" s="24" t="str">
        <f>VLOOKUP(B85,'[1]LISTADO ATM'!$A$2:$B$822,2,0)</f>
        <v xml:space="preserve">ATM San Juan Shopping Center (Bávaro) </v>
      </c>
      <c r="D85" s="21" t="s">
        <v>18</v>
      </c>
      <c r="E85" s="26">
        <v>3335933501</v>
      </c>
    </row>
    <row r="86" spans="1:5" ht="18" x14ac:dyDescent="0.25">
      <c r="A86" s="32" t="str">
        <f>VLOOKUP(B86,'[1]LISTADO ATM'!$A$2:$C$822,3,0)</f>
        <v>SUR</v>
      </c>
      <c r="B86" s="21">
        <v>537</v>
      </c>
      <c r="C86" s="24" t="str">
        <f>VLOOKUP(B86,'[1]LISTADO ATM'!$A$2:$B$822,2,0)</f>
        <v xml:space="preserve">ATM Estación Texaco Enriquillo (Barahona) </v>
      </c>
      <c r="D86" s="21" t="s">
        <v>18</v>
      </c>
      <c r="E86" s="26">
        <v>3335934393</v>
      </c>
    </row>
    <row r="87" spans="1:5" ht="18" x14ac:dyDescent="0.25">
      <c r="A87" s="32" t="str">
        <f>VLOOKUP(B87,'[1]LISTADO ATM'!$A$2:$C$822,3,0)</f>
        <v>DISTRITO NACIONAL</v>
      </c>
      <c r="B87" s="21">
        <v>577</v>
      </c>
      <c r="C87" s="24" t="str">
        <f>VLOOKUP(B87,'[1]LISTADO ATM'!$A$2:$B$822,2,0)</f>
        <v xml:space="preserve">ATM Olé Ave. Duarte </v>
      </c>
      <c r="D87" s="21" t="s">
        <v>18</v>
      </c>
      <c r="E87" s="26">
        <v>3335933618</v>
      </c>
    </row>
    <row r="88" spans="1:5" ht="18" x14ac:dyDescent="0.25">
      <c r="A88" s="32" t="str">
        <f>VLOOKUP(B88,'[1]LISTADO ATM'!$A$2:$C$822,3,0)</f>
        <v>DISTRITO NACIONAL</v>
      </c>
      <c r="B88" s="21">
        <v>943</v>
      </c>
      <c r="C88" s="24" t="str">
        <f>VLOOKUP(B88,'[1]LISTADO ATM'!$A$2:$B$822,2,0)</f>
        <v xml:space="preserve">ATM Oficina Tránsito Terreste </v>
      </c>
      <c r="D88" s="21" t="s">
        <v>18</v>
      </c>
      <c r="E88" s="26">
        <v>3335934900</v>
      </c>
    </row>
    <row r="89" spans="1:5" ht="18" x14ac:dyDescent="0.25">
      <c r="A89" s="32" t="str">
        <f>VLOOKUP(B89,'[1]LISTADO ATM'!$A$2:$C$822,3,0)</f>
        <v>DISTRITO NACIONAL</v>
      </c>
      <c r="B89" s="21">
        <v>476</v>
      </c>
      <c r="C89" s="24" t="str">
        <f>VLOOKUP(B89,'[1]LISTADO ATM'!$A$2:$B$822,2,0)</f>
        <v xml:space="preserve">ATM Multicentro La Sirena Las Caobas </v>
      </c>
      <c r="D89" s="21" t="s">
        <v>18</v>
      </c>
      <c r="E89" s="26">
        <v>3335934930</v>
      </c>
    </row>
    <row r="90" spans="1:5" ht="18" x14ac:dyDescent="0.25">
      <c r="A90" s="32" t="str">
        <f>VLOOKUP(B90,'[1]LISTADO ATM'!$A$2:$C$822,3,0)</f>
        <v>SUR</v>
      </c>
      <c r="B90" s="21">
        <v>995</v>
      </c>
      <c r="C90" s="24" t="str">
        <f>VLOOKUP(B90,'[1]LISTADO ATM'!$A$2:$B$822,2,0)</f>
        <v xml:space="preserve">ATM Oficina San Cristobal III (Lobby) </v>
      </c>
      <c r="D90" s="21" t="s">
        <v>18</v>
      </c>
      <c r="E90" s="26">
        <v>3335935041</v>
      </c>
    </row>
    <row r="91" spans="1:5" ht="18" x14ac:dyDescent="0.25">
      <c r="A91" s="32" t="str">
        <f>VLOOKUP(B91,'[1]LISTADO ATM'!$A$2:$C$822,3,0)</f>
        <v>ESTE</v>
      </c>
      <c r="B91" s="21">
        <v>188</v>
      </c>
      <c r="C91" s="24" t="str">
        <f>VLOOKUP(B91,'[1]LISTADO ATM'!$A$2:$B$822,2,0)</f>
        <v xml:space="preserve">ATM UNP Miches </v>
      </c>
      <c r="D91" s="21" t="s">
        <v>18</v>
      </c>
      <c r="E91" s="26">
        <v>3335935055</v>
      </c>
    </row>
    <row r="92" spans="1:5" ht="18" x14ac:dyDescent="0.25">
      <c r="A92" s="25" t="s">
        <v>11</v>
      </c>
      <c r="B92" s="37">
        <f>COUNT(B85:B91)</f>
        <v>7</v>
      </c>
      <c r="C92" s="13"/>
      <c r="D92" s="13"/>
      <c r="E92" s="13"/>
    </row>
    <row r="93" spans="1:5" ht="15.75" thickBot="1" x14ac:dyDescent="0.3">
      <c r="B93" s="5"/>
      <c r="E93" s="5"/>
    </row>
    <row r="94" spans="1:5" ht="18" customHeight="1" x14ac:dyDescent="0.25">
      <c r="A94" s="63" t="s">
        <v>13</v>
      </c>
      <c r="B94" s="64"/>
      <c r="C94" s="64"/>
      <c r="D94" s="64"/>
      <c r="E94" s="65"/>
    </row>
    <row r="95" spans="1:5" ht="18" x14ac:dyDescent="0.25">
      <c r="A95" s="2" t="s">
        <v>5</v>
      </c>
      <c r="B95" s="6" t="s">
        <v>6</v>
      </c>
      <c r="C95" s="4" t="s">
        <v>7</v>
      </c>
      <c r="D95" s="17" t="s">
        <v>8</v>
      </c>
      <c r="E95" s="17" t="s">
        <v>9</v>
      </c>
    </row>
    <row r="96" spans="1:5" ht="18" x14ac:dyDescent="0.25">
      <c r="A96" s="18" t="str">
        <f>VLOOKUP(B96,'[1]LISTADO ATM'!$A$2:$C$822,3,0)</f>
        <v>NORTE</v>
      </c>
      <c r="B96" s="21">
        <v>97</v>
      </c>
      <c r="C96" s="24" t="str">
        <f>VLOOKUP(B96,'[1]LISTADO ATM'!$A$2:$B$822,2,0)</f>
        <v xml:space="preserve">ATM Oficina Villa Riva </v>
      </c>
      <c r="D96" s="40" t="s">
        <v>23</v>
      </c>
      <c r="E96" s="26">
        <v>3335933495</v>
      </c>
    </row>
    <row r="97" spans="1:5" ht="18" x14ac:dyDescent="0.25">
      <c r="A97" s="18" t="str">
        <f>VLOOKUP(B97,'[1]LISTADO ATM'!$A$2:$C$822,3,0)</f>
        <v>DISTRITO NACIONAL</v>
      </c>
      <c r="B97" s="21">
        <v>925</v>
      </c>
      <c r="C97" s="24" t="str">
        <f>VLOOKUP(B97,'[1]LISTADO ATM'!$A$2:$B$822,2,0)</f>
        <v xml:space="preserve">ATM Oficina Plaza Lama Av. 27 de Febrero </v>
      </c>
      <c r="D97" s="40" t="s">
        <v>23</v>
      </c>
      <c r="E97" s="26">
        <v>3335933479</v>
      </c>
    </row>
    <row r="98" spans="1:5" ht="18" x14ac:dyDescent="0.25">
      <c r="A98" s="18" t="str">
        <f>VLOOKUP(B98,'[1]LISTADO ATM'!$A$2:$C$822,3,0)</f>
        <v>NORTE</v>
      </c>
      <c r="B98" s="21">
        <v>307</v>
      </c>
      <c r="C98" s="24" t="str">
        <f>VLOOKUP(B98,'[1]LISTADO ATM'!$A$2:$B$822,2,0)</f>
        <v>ATM Oficina Nagua II</v>
      </c>
      <c r="D98" s="40" t="s">
        <v>23</v>
      </c>
      <c r="E98" s="26">
        <v>3335933463</v>
      </c>
    </row>
    <row r="99" spans="1:5" ht="18" x14ac:dyDescent="0.25">
      <c r="A99" s="18" t="str">
        <f>VLOOKUP(B99,'[1]LISTADO ATM'!$A$2:$C$822,3,0)</f>
        <v>SUR</v>
      </c>
      <c r="B99" s="21">
        <v>44</v>
      </c>
      <c r="C99" s="24" t="str">
        <f>VLOOKUP(B99,'[1]LISTADO ATM'!$A$2:$B$822,2,0)</f>
        <v xml:space="preserve">ATM Oficina Pedernales </v>
      </c>
      <c r="D99" s="40" t="s">
        <v>23</v>
      </c>
      <c r="E99" s="26">
        <v>3335933453</v>
      </c>
    </row>
    <row r="100" spans="1:5" ht="18" x14ac:dyDescent="0.25">
      <c r="A100" s="18" t="str">
        <f>VLOOKUP(B100,'[1]LISTADO ATM'!$A$2:$C$822,3,0)</f>
        <v>DISTRITO NACIONAL</v>
      </c>
      <c r="B100" s="21">
        <v>231</v>
      </c>
      <c r="C100" s="24" t="str">
        <f>VLOOKUP(B100,'[1]LISTADO ATM'!$A$2:$B$822,2,0)</f>
        <v xml:space="preserve">ATM Oficina Zona Oriental </v>
      </c>
      <c r="D100" s="40" t="s">
        <v>23</v>
      </c>
      <c r="E100" s="26" t="s">
        <v>33</v>
      </c>
    </row>
    <row r="101" spans="1:5" ht="18" x14ac:dyDescent="0.25">
      <c r="A101" s="18" t="str">
        <f>VLOOKUP(B101,'[1]LISTADO ATM'!$A$2:$C$822,3,0)</f>
        <v>NORTE</v>
      </c>
      <c r="B101" s="21">
        <v>8</v>
      </c>
      <c r="C101" s="24" t="str">
        <f>VLOOKUP(B101,'[1]LISTADO ATM'!$A$2:$B$822,2,0)</f>
        <v>ATM Autoservicio Yaque</v>
      </c>
      <c r="D101" s="40" t="s">
        <v>23</v>
      </c>
      <c r="E101" s="26" t="s">
        <v>35</v>
      </c>
    </row>
    <row r="102" spans="1:5" ht="18" x14ac:dyDescent="0.25">
      <c r="A102" s="18" t="str">
        <f>VLOOKUP(B102,'[1]LISTADO ATM'!$A$2:$C$822,3,0)</f>
        <v>DISTRITO NACIONAL</v>
      </c>
      <c r="B102" s="21">
        <v>39</v>
      </c>
      <c r="C102" s="24" t="str">
        <f>VLOOKUP(B102,'[1]LISTADO ATM'!$A$2:$B$822,2,0)</f>
        <v xml:space="preserve">ATM Oficina Ovando </v>
      </c>
      <c r="D102" s="41" t="s">
        <v>24</v>
      </c>
      <c r="E102" s="26">
        <v>3335933423</v>
      </c>
    </row>
    <row r="103" spans="1:5" ht="18" x14ac:dyDescent="0.25">
      <c r="A103" s="25" t="s">
        <v>11</v>
      </c>
      <c r="B103" s="37">
        <f>COUNT(B96:B102)</f>
        <v>7</v>
      </c>
      <c r="C103" s="13"/>
      <c r="D103" s="16"/>
      <c r="E103" s="16"/>
    </row>
    <row r="104" spans="1:5" ht="15.75" thickBot="1" x14ac:dyDescent="0.3">
      <c r="B104" s="5"/>
      <c r="E104" s="5"/>
    </row>
    <row r="105" spans="1:5" ht="18.75" customHeight="1" thickBot="1" x14ac:dyDescent="0.3">
      <c r="A105" s="61" t="s">
        <v>12</v>
      </c>
      <c r="B105" s="62"/>
      <c r="C105" t="s">
        <v>17</v>
      </c>
      <c r="D105" s="5"/>
      <c r="E105" s="5"/>
    </row>
    <row r="106" spans="1:5" ht="18.75" thickBot="1" x14ac:dyDescent="0.3">
      <c r="A106" s="33">
        <f>+B81+B92+B103</f>
        <v>20</v>
      </c>
      <c r="B106" s="39"/>
    </row>
    <row r="107" spans="1:5" ht="15.75" thickBot="1" x14ac:dyDescent="0.3">
      <c r="B107" s="5"/>
      <c r="E107" s="5"/>
    </row>
    <row r="108" spans="1:5" ht="18.75" customHeight="1" thickBot="1" x14ac:dyDescent="0.3">
      <c r="A108" s="56" t="s">
        <v>15</v>
      </c>
      <c r="B108" s="57"/>
      <c r="C108" s="57"/>
      <c r="D108" s="57"/>
      <c r="E108" s="58"/>
    </row>
    <row r="109" spans="1:5" ht="18" x14ac:dyDescent="0.25">
      <c r="A109" s="6" t="s">
        <v>5</v>
      </c>
      <c r="B109" s="6" t="s">
        <v>6</v>
      </c>
      <c r="C109" s="4" t="s">
        <v>7</v>
      </c>
      <c r="D109" s="59" t="s">
        <v>8</v>
      </c>
      <c r="E109" s="60"/>
    </row>
    <row r="110" spans="1:5" ht="17.25" customHeight="1" x14ac:dyDescent="0.25">
      <c r="A110" s="21" t="str">
        <f>VLOOKUP(B110,'[1]LISTADO ATM'!$A$2:$C$822,3,0)</f>
        <v>ESTE</v>
      </c>
      <c r="B110" s="36">
        <v>634</v>
      </c>
      <c r="C110" s="21" t="str">
        <f>VLOOKUP(B110,'[1]LISTADO ATM'!$A$2:$B$822,2,0)</f>
        <v xml:space="preserve">ATM Ayuntamiento Los Llanos (SPM) </v>
      </c>
      <c r="D110" s="42" t="s">
        <v>21</v>
      </c>
      <c r="E110" s="43"/>
    </row>
    <row r="111" spans="1:5" ht="17.25" customHeight="1" x14ac:dyDescent="0.25">
      <c r="A111" s="21" t="str">
        <f>VLOOKUP(B111,'[1]LISTADO ATM'!$A$2:$C$822,3,0)</f>
        <v>NORTE</v>
      </c>
      <c r="B111" s="36">
        <v>649</v>
      </c>
      <c r="C111" s="21" t="str">
        <f>VLOOKUP(B111,'[1]LISTADO ATM'!$A$2:$B$822,2,0)</f>
        <v xml:space="preserve">ATM Oficina Galería 56 (San Francisco de Macorís) </v>
      </c>
      <c r="D111" s="42" t="s">
        <v>21</v>
      </c>
      <c r="E111" s="43"/>
    </row>
    <row r="112" spans="1:5" ht="17.25" customHeight="1" x14ac:dyDescent="0.25">
      <c r="A112" s="21" t="str">
        <f>VLOOKUP(B112,'[1]LISTADO ATM'!$A$2:$C$822,3,0)</f>
        <v>DISTRITO NACIONAL</v>
      </c>
      <c r="B112" s="36">
        <v>194</v>
      </c>
      <c r="C112" s="21" t="str">
        <f>VLOOKUP(B112,'[1]LISTADO ATM'!$A$2:$B$822,2,0)</f>
        <v xml:space="preserve">ATM UNP Pantoja </v>
      </c>
      <c r="D112" s="42" t="s">
        <v>36</v>
      </c>
      <c r="E112" s="43"/>
    </row>
    <row r="113" spans="1:5" ht="17.25" customHeight="1" x14ac:dyDescent="0.25">
      <c r="A113" s="21" t="str">
        <f>VLOOKUP(B113,'[1]LISTADO ATM'!$A$2:$C$822,3,0)</f>
        <v>NORTE</v>
      </c>
      <c r="B113" s="36">
        <v>275</v>
      </c>
      <c r="C113" s="21" t="str">
        <f>VLOOKUP(B113,'[1]LISTADO ATM'!$A$2:$B$822,2,0)</f>
        <v xml:space="preserve">ATM Autobanco Duarte Stgo. II </v>
      </c>
      <c r="D113" s="42" t="s">
        <v>36</v>
      </c>
      <c r="E113" s="43"/>
    </row>
    <row r="114" spans="1:5" ht="17.25" customHeight="1" x14ac:dyDescent="0.25">
      <c r="A114" s="21" t="str">
        <f>VLOOKUP(B114,'[1]LISTADO ATM'!$A$2:$C$822,3,0)</f>
        <v>ESTE</v>
      </c>
      <c r="B114" s="36">
        <v>353</v>
      </c>
      <c r="C114" s="21" t="str">
        <f>VLOOKUP(B114,'[1]LISTADO ATM'!$A$2:$B$822,2,0)</f>
        <v xml:space="preserve">ATM Estación Boulevard Juan Dolio </v>
      </c>
      <c r="D114" s="42" t="s">
        <v>21</v>
      </c>
      <c r="E114" s="43"/>
    </row>
    <row r="115" spans="1:5" ht="17.25" customHeight="1" x14ac:dyDescent="0.25">
      <c r="A115" s="21" t="str">
        <f>VLOOKUP(B115,'[1]LISTADO ATM'!$A$2:$C$822,3,0)</f>
        <v>NORTE</v>
      </c>
      <c r="B115" s="36">
        <v>538</v>
      </c>
      <c r="C115" s="21" t="str">
        <f>VLOOKUP(B115,'[1]LISTADO ATM'!$A$2:$B$822,2,0)</f>
        <v>ATM  Autoservicio San Fco. Macorís</v>
      </c>
      <c r="D115" s="42" t="s">
        <v>21</v>
      </c>
      <c r="E115" s="43"/>
    </row>
    <row r="116" spans="1:5" ht="17.25" customHeight="1" x14ac:dyDescent="0.25">
      <c r="A116" s="21" t="str">
        <f>VLOOKUP(B116,'[1]LISTADO ATM'!$A$2:$C$822,3,0)</f>
        <v>DISTRITO NACIONAL</v>
      </c>
      <c r="B116" s="36">
        <v>596</v>
      </c>
      <c r="C116" s="21" t="str">
        <f>VLOOKUP(B116,'[1]LISTADO ATM'!$A$2:$B$822,2,0)</f>
        <v xml:space="preserve">ATM Autobanco Malecón Center </v>
      </c>
      <c r="D116" s="42" t="s">
        <v>21</v>
      </c>
      <c r="E116" s="43"/>
    </row>
    <row r="117" spans="1:5" ht="17.25" customHeight="1" x14ac:dyDescent="0.25">
      <c r="A117" s="21" t="str">
        <f>VLOOKUP(B117,'[1]LISTADO ATM'!$A$2:$C$822,3,0)</f>
        <v>NORTE</v>
      </c>
      <c r="B117" s="36">
        <v>888</v>
      </c>
      <c r="C117" s="21" t="str">
        <f>VLOOKUP(B117,'[1]LISTADO ATM'!$A$2:$B$822,2,0)</f>
        <v>ATM Oficina galeria 56 II (SFM)</v>
      </c>
      <c r="D117" s="42" t="s">
        <v>36</v>
      </c>
      <c r="E117" s="43"/>
    </row>
    <row r="118" spans="1:5" ht="17.25" customHeight="1" x14ac:dyDescent="0.25">
      <c r="A118" s="21" t="str">
        <f>VLOOKUP(B118,'[1]LISTADO ATM'!$A$2:$C$822,3,0)</f>
        <v>NORTE</v>
      </c>
      <c r="B118" s="36">
        <v>950</v>
      </c>
      <c r="C118" s="21" t="str">
        <f>VLOOKUP(B118,'[1]LISTADO ATM'!$A$2:$B$822,2,0)</f>
        <v xml:space="preserve">ATM Oficina Monterrico </v>
      </c>
      <c r="D118" s="42" t="s">
        <v>21</v>
      </c>
      <c r="E118" s="43"/>
    </row>
    <row r="119" spans="1:5" ht="17.25" customHeight="1" x14ac:dyDescent="0.25">
      <c r="A119" s="21" t="str">
        <f>VLOOKUP(B119,'[1]LISTADO ATM'!$A$2:$C$822,3,0)</f>
        <v>NORTE</v>
      </c>
      <c r="B119" s="36">
        <v>306</v>
      </c>
      <c r="C119" s="21" t="str">
        <f>VLOOKUP(B119,'[1]LISTADO ATM'!$A$2:$B$822,2,0)</f>
        <v>ATM Hospital Dr. Toribio</v>
      </c>
      <c r="D119" s="42" t="s">
        <v>21</v>
      </c>
      <c r="E119" s="43"/>
    </row>
    <row r="120" spans="1:5" ht="18.75" thickBot="1" x14ac:dyDescent="0.3">
      <c r="A120" s="25" t="s">
        <v>11</v>
      </c>
      <c r="B120" s="38">
        <f>COUNT(B110:B119)</f>
        <v>10</v>
      </c>
      <c r="C120" s="22"/>
      <c r="D120" s="22"/>
      <c r="E120" s="23"/>
    </row>
  </sheetData>
  <mergeCells count="22">
    <mergeCell ref="D110:E110"/>
    <mergeCell ref="A1:E1"/>
    <mergeCell ref="A2:E2"/>
    <mergeCell ref="A7:E7"/>
    <mergeCell ref="C57:E57"/>
    <mergeCell ref="A59:E59"/>
    <mergeCell ref="C71:E71"/>
    <mergeCell ref="A73:E73"/>
    <mergeCell ref="D109:E109"/>
    <mergeCell ref="A108:E108"/>
    <mergeCell ref="A105:B105"/>
    <mergeCell ref="A94:E94"/>
    <mergeCell ref="A83:E83"/>
    <mergeCell ref="D119:E119"/>
    <mergeCell ref="D112:E112"/>
    <mergeCell ref="D111:E111"/>
    <mergeCell ref="D114:E114"/>
    <mergeCell ref="D115:E115"/>
    <mergeCell ref="D116:E116"/>
    <mergeCell ref="D117:E117"/>
    <mergeCell ref="D118:E118"/>
    <mergeCell ref="D113:E113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6" max="6" width="154.5703125" bestFit="1" customWidth="1"/>
  </cols>
  <sheetData>
    <row r="1" spans="2:6" ht="15.75" thickBot="1" x14ac:dyDescent="0.3">
      <c r="C1" s="20" t="s">
        <v>17</v>
      </c>
    </row>
    <row r="2" spans="2:6" ht="18.75" thickBot="1" x14ac:dyDescent="0.3">
      <c r="B2" s="36">
        <v>188</v>
      </c>
      <c r="C2" s="28" t="s">
        <v>17</v>
      </c>
      <c r="F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188 293 353 633 538 596 888 950 995 306                                                    </v>
      </c>
    </row>
    <row r="3" spans="2:6" ht="18.75" thickBot="1" x14ac:dyDescent="0.3">
      <c r="B3" s="36">
        <v>293</v>
      </c>
      <c r="C3" s="28" t="s">
        <v>17</v>
      </c>
    </row>
    <row r="4" spans="2:6" ht="18.75" thickBot="1" x14ac:dyDescent="0.3">
      <c r="B4" s="36">
        <v>353</v>
      </c>
      <c r="C4" s="28" t="s">
        <v>17</v>
      </c>
    </row>
    <row r="5" spans="2:6" ht="18.75" thickBot="1" x14ac:dyDescent="0.3">
      <c r="B5" s="36">
        <v>633</v>
      </c>
      <c r="C5" s="28" t="s">
        <v>17</v>
      </c>
    </row>
    <row r="6" spans="2:6" ht="18.75" thickBot="1" x14ac:dyDescent="0.3">
      <c r="B6" s="36">
        <v>538</v>
      </c>
      <c r="C6" s="28" t="s">
        <v>17</v>
      </c>
    </row>
    <row r="7" spans="2:6" ht="18.75" thickBot="1" x14ac:dyDescent="0.3">
      <c r="B7" s="36">
        <v>596</v>
      </c>
      <c r="C7" s="28" t="s">
        <v>17</v>
      </c>
    </row>
    <row r="8" spans="2:6" ht="18.75" thickBot="1" x14ac:dyDescent="0.3">
      <c r="B8" s="36">
        <v>888</v>
      </c>
      <c r="C8" s="28" t="s">
        <v>17</v>
      </c>
    </row>
    <row r="9" spans="2:6" ht="18.75" thickBot="1" x14ac:dyDescent="0.3">
      <c r="B9" s="36">
        <v>950</v>
      </c>
      <c r="C9" s="28" t="s">
        <v>17</v>
      </c>
    </row>
    <row r="10" spans="2:6" ht="18.75" thickBot="1" x14ac:dyDescent="0.3">
      <c r="B10" s="36">
        <v>995</v>
      </c>
      <c r="C10" s="28" t="s">
        <v>17</v>
      </c>
    </row>
    <row r="11" spans="2:6" ht="18.75" thickBot="1" x14ac:dyDescent="0.3">
      <c r="B11" s="36">
        <v>306</v>
      </c>
      <c r="C11" s="28" t="s">
        <v>17</v>
      </c>
    </row>
    <row r="12" spans="2:6" ht="18.75" thickBot="1" x14ac:dyDescent="0.3">
      <c r="B12" s="21"/>
      <c r="C12" s="28" t="s">
        <v>17</v>
      </c>
    </row>
    <row r="13" spans="2:6" ht="18.75" thickBot="1" x14ac:dyDescent="0.3">
      <c r="B13" s="21"/>
      <c r="C13" s="28" t="s">
        <v>17</v>
      </c>
    </row>
    <row r="14" spans="2:6" ht="18.75" thickBot="1" x14ac:dyDescent="0.3">
      <c r="B14" s="21"/>
      <c r="C14" s="28" t="s">
        <v>17</v>
      </c>
    </row>
    <row r="15" spans="2:6" ht="18.75" thickBot="1" x14ac:dyDescent="0.3">
      <c r="B15" s="21"/>
      <c r="C15" s="28" t="s">
        <v>17</v>
      </c>
    </row>
    <row r="16" spans="2:6" ht="18.75" thickBot="1" x14ac:dyDescent="0.3">
      <c r="B16" s="21"/>
      <c r="C16" s="28" t="s">
        <v>17</v>
      </c>
    </row>
    <row r="17" spans="2:3" ht="18.75" thickBot="1" x14ac:dyDescent="0.3">
      <c r="B17" s="21"/>
      <c r="C17" s="28" t="s">
        <v>17</v>
      </c>
    </row>
    <row r="18" spans="2:3" ht="18.75" thickBot="1" x14ac:dyDescent="0.3">
      <c r="B18" s="21"/>
      <c r="C18" s="28" t="s">
        <v>17</v>
      </c>
    </row>
    <row r="19" spans="2:3" ht="18.75" thickBot="1" x14ac:dyDescent="0.3">
      <c r="B19" s="21"/>
      <c r="C19" s="28" t="s">
        <v>17</v>
      </c>
    </row>
    <row r="20" spans="2:3" ht="18.75" thickBot="1" x14ac:dyDescent="0.3">
      <c r="B20" s="21"/>
      <c r="C20" s="28" t="s">
        <v>17</v>
      </c>
    </row>
    <row r="21" spans="2:3" ht="18.75" thickBot="1" x14ac:dyDescent="0.3">
      <c r="B21" s="21"/>
      <c r="C21" s="28" t="s">
        <v>17</v>
      </c>
    </row>
    <row r="22" spans="2:3" ht="18.75" thickBot="1" x14ac:dyDescent="0.3">
      <c r="B22" s="21"/>
      <c r="C22" s="28" t="s">
        <v>17</v>
      </c>
    </row>
    <row r="23" spans="2:3" ht="18.75" thickBot="1" x14ac:dyDescent="0.3">
      <c r="B23" s="21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30"/>
      <c r="C35" s="28" t="s">
        <v>17</v>
      </c>
    </row>
    <row r="36" spans="2:3" ht="18.75" thickBot="1" x14ac:dyDescent="0.3">
      <c r="B36" s="30"/>
      <c r="C36" s="28" t="s">
        <v>17</v>
      </c>
    </row>
    <row r="37" spans="2:3" ht="18.75" thickBot="1" x14ac:dyDescent="0.3">
      <c r="B37" s="30"/>
      <c r="C37" s="28" t="s">
        <v>17</v>
      </c>
    </row>
    <row r="38" spans="2:3" ht="18.75" thickBot="1" x14ac:dyDescent="0.3">
      <c r="B38" s="30"/>
      <c r="C38" s="28" t="s">
        <v>17</v>
      </c>
    </row>
    <row r="39" spans="2:3" ht="18.75" thickBot="1" x14ac:dyDescent="0.3">
      <c r="B39" s="30"/>
      <c r="C39" s="28" t="s">
        <v>17</v>
      </c>
    </row>
    <row r="40" spans="2:3" ht="18.75" thickBot="1" x14ac:dyDescent="0.3">
      <c r="B40" s="30"/>
      <c r="C40" s="28" t="s">
        <v>17</v>
      </c>
    </row>
    <row r="41" spans="2:3" ht="18.75" thickBot="1" x14ac:dyDescent="0.3">
      <c r="B41" s="30"/>
      <c r="C41" s="28" t="s">
        <v>17</v>
      </c>
    </row>
    <row r="42" spans="2:3" ht="18.75" thickBot="1" x14ac:dyDescent="0.3">
      <c r="B42" s="30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35:B48">
    <cfRule type="duplicateValues" dxfId="55" priority="1110"/>
  </conditionalFormatting>
  <conditionalFormatting sqref="B35:B68">
    <cfRule type="duplicateValues" dxfId="54" priority="1108"/>
  </conditionalFormatting>
  <conditionalFormatting sqref="B31:B34">
    <cfRule type="duplicateValues" dxfId="53" priority="318"/>
  </conditionalFormatting>
  <conditionalFormatting sqref="B31:B34">
    <cfRule type="duplicateValues" dxfId="52" priority="316"/>
    <cfRule type="duplicateValues" dxfId="51" priority="317"/>
  </conditionalFormatting>
  <conditionalFormatting sqref="B31:B34">
    <cfRule type="duplicateValues" dxfId="50" priority="315"/>
  </conditionalFormatting>
  <conditionalFormatting sqref="B31:B34">
    <cfRule type="duplicateValues" dxfId="49" priority="314"/>
  </conditionalFormatting>
  <conditionalFormatting sqref="B31:B34">
    <cfRule type="duplicateValues" dxfId="48" priority="312"/>
    <cfRule type="duplicateValues" dxfId="47" priority="313"/>
  </conditionalFormatting>
  <conditionalFormatting sqref="B31:B34">
    <cfRule type="duplicateValues" dxfId="46" priority="311"/>
  </conditionalFormatting>
  <conditionalFormatting sqref="B29:B30">
    <cfRule type="duplicateValues" dxfId="45" priority="224"/>
  </conditionalFormatting>
  <conditionalFormatting sqref="B29:B30">
    <cfRule type="duplicateValues" dxfId="44" priority="222"/>
    <cfRule type="duplicateValues" dxfId="43" priority="223"/>
  </conditionalFormatting>
  <conditionalFormatting sqref="B29:B30">
    <cfRule type="duplicateValues" dxfId="42" priority="228"/>
  </conditionalFormatting>
  <conditionalFormatting sqref="B29:B30">
    <cfRule type="duplicateValues" dxfId="41" priority="229"/>
    <cfRule type="duplicateValues" dxfId="40" priority="230"/>
  </conditionalFormatting>
  <conditionalFormatting sqref="B14:B28">
    <cfRule type="duplicateValues" dxfId="39" priority="79"/>
    <cfRule type="duplicateValues" dxfId="38" priority="80"/>
  </conditionalFormatting>
  <conditionalFormatting sqref="B14:B28">
    <cfRule type="duplicateValues" dxfId="37" priority="76"/>
    <cfRule type="duplicateValues" dxfId="36" priority="77"/>
    <cfRule type="duplicateValues" dxfId="35" priority="78"/>
  </conditionalFormatting>
  <conditionalFormatting sqref="B14:B28">
    <cfRule type="duplicateValues" dxfId="34" priority="75"/>
  </conditionalFormatting>
  <conditionalFormatting sqref="B14:B28">
    <cfRule type="duplicateValues" dxfId="33" priority="74"/>
  </conditionalFormatting>
  <conditionalFormatting sqref="B14:B28">
    <cfRule type="duplicateValues" dxfId="32" priority="72"/>
    <cfRule type="duplicateValues" dxfId="31" priority="73"/>
  </conditionalFormatting>
  <conditionalFormatting sqref="B14:B28">
    <cfRule type="duplicateValues" dxfId="30" priority="69"/>
    <cfRule type="duplicateValues" dxfId="29" priority="70"/>
    <cfRule type="duplicateValues" dxfId="28" priority="71"/>
  </conditionalFormatting>
  <conditionalFormatting sqref="B14:B28">
    <cfRule type="duplicateValues" dxfId="27" priority="68"/>
  </conditionalFormatting>
  <conditionalFormatting sqref="B12:B13">
    <cfRule type="duplicateValues" dxfId="26" priority="34"/>
    <cfRule type="duplicateValues" dxfId="25" priority="35"/>
  </conditionalFormatting>
  <conditionalFormatting sqref="B12:B13">
    <cfRule type="duplicateValues" dxfId="24" priority="31"/>
    <cfRule type="duplicateValues" dxfId="23" priority="32"/>
    <cfRule type="duplicateValues" dxfId="22" priority="33"/>
  </conditionalFormatting>
  <conditionalFormatting sqref="B12:B13">
    <cfRule type="duplicateValues" dxfId="21" priority="30"/>
  </conditionalFormatting>
  <conditionalFormatting sqref="B12:B13">
    <cfRule type="duplicateValues" dxfId="20" priority="29"/>
  </conditionalFormatting>
  <conditionalFormatting sqref="B12:B13">
    <cfRule type="duplicateValues" dxfId="19" priority="28"/>
  </conditionalFormatting>
  <conditionalFormatting sqref="B12:B13">
    <cfRule type="duplicateValues" dxfId="18" priority="26"/>
    <cfRule type="duplicateValues" dxfId="17" priority="27"/>
  </conditionalFormatting>
  <conditionalFormatting sqref="B12:B13">
    <cfRule type="duplicateValues" dxfId="16" priority="23"/>
    <cfRule type="duplicateValues" dxfId="15" priority="24"/>
    <cfRule type="duplicateValues" dxfId="14" priority="25"/>
  </conditionalFormatting>
  <conditionalFormatting sqref="B12:B13">
    <cfRule type="duplicateValues" dxfId="13" priority="22"/>
  </conditionalFormatting>
  <conditionalFormatting sqref="B12:B13">
    <cfRule type="duplicateValues" dxfId="12" priority="21"/>
  </conditionalFormatting>
  <conditionalFormatting sqref="B12:B13">
    <cfRule type="duplicateValues" dxfId="11" priority="20"/>
  </conditionalFormatting>
  <conditionalFormatting sqref="B12:B13">
    <cfRule type="duplicateValues" dxfId="10" priority="19"/>
  </conditionalFormatting>
  <conditionalFormatting sqref="B12:B13">
    <cfRule type="duplicateValues" dxfId="9" priority="17"/>
    <cfRule type="duplicateValues" dxfId="8" priority="18"/>
  </conditionalFormatting>
  <conditionalFormatting sqref="B12:B13">
    <cfRule type="duplicateValues" dxfId="7" priority="14"/>
    <cfRule type="duplicateValues" dxfId="6" priority="15"/>
    <cfRule type="duplicateValues" dxfId="5" priority="16"/>
  </conditionalFormatting>
  <conditionalFormatting sqref="B12:B13">
    <cfRule type="duplicateValues" dxfId="4" priority="13"/>
  </conditionalFormatting>
  <conditionalFormatting sqref="B12:B13">
    <cfRule type="duplicateValues" dxfId="3" priority="12"/>
  </conditionalFormatting>
  <conditionalFormatting sqref="B2:B11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2021-06-28T21:11:45Z</dcterms:modified>
</cp:coreProperties>
</file>