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8\"/>
    </mc:Choice>
  </mc:AlternateContent>
  <xr:revisionPtr revIDLastSave="0" documentId="13_ncr:1_{6EC103DA-62BE-4378-B0ED-B1B8E10A6713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Efectivo!$A$64:$E$64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C40" i="1"/>
  <c r="C94" i="1"/>
  <c r="C95" i="1"/>
  <c r="C96" i="1"/>
  <c r="C97" i="1"/>
  <c r="A94" i="1"/>
  <c r="A95" i="1"/>
  <c r="A96" i="1"/>
  <c r="A97" i="1"/>
  <c r="A84" i="1" l="1"/>
  <c r="B98" i="1" l="1"/>
  <c r="A90" i="1"/>
  <c r="A91" i="1"/>
  <c r="A92" i="1"/>
  <c r="A93" i="1"/>
  <c r="C90" i="1"/>
  <c r="C91" i="1"/>
  <c r="C92" i="1"/>
  <c r="C93" i="1"/>
  <c r="B41" i="1"/>
  <c r="A36" i="1"/>
  <c r="A37" i="1"/>
  <c r="A38" i="1"/>
  <c r="A39" i="1"/>
  <c r="C36" i="1"/>
  <c r="C37" i="1"/>
  <c r="C38" i="1"/>
  <c r="C39" i="1"/>
  <c r="B61" i="1"/>
  <c r="A58" i="1"/>
  <c r="A59" i="1"/>
  <c r="A60" i="1"/>
  <c r="C58" i="1"/>
  <c r="C59" i="1"/>
  <c r="C60" i="1"/>
  <c r="A74" i="1"/>
  <c r="C74" i="1"/>
  <c r="B77" i="1"/>
  <c r="A68" i="1" l="1"/>
  <c r="C68" i="1"/>
  <c r="A69" i="1"/>
  <c r="C69" i="1"/>
  <c r="A51" i="1"/>
  <c r="C51" i="1"/>
  <c r="A14" i="1"/>
  <c r="C14" i="1"/>
  <c r="A24" i="1"/>
  <c r="A25" i="1"/>
  <c r="A26" i="1"/>
  <c r="A27" i="1"/>
  <c r="C24" i="1"/>
  <c r="C25" i="1"/>
  <c r="C26" i="1"/>
  <c r="C27" i="1"/>
  <c r="A71" i="1"/>
  <c r="C71" i="1"/>
  <c r="A34" i="1"/>
  <c r="C34" i="1"/>
  <c r="A32" i="1"/>
  <c r="A33" i="1"/>
  <c r="C32" i="1"/>
  <c r="C33" i="1"/>
  <c r="A70" i="1" l="1"/>
  <c r="C70" i="1"/>
  <c r="A75" i="1"/>
  <c r="C75" i="1"/>
  <c r="B15" i="1"/>
  <c r="B10" i="1"/>
  <c r="A31" i="1"/>
  <c r="C31" i="1"/>
  <c r="C28" i="1" l="1"/>
  <c r="C29" i="1"/>
  <c r="C30" i="1"/>
  <c r="A28" i="1"/>
  <c r="A29" i="1"/>
  <c r="A30" i="1"/>
  <c r="A73" i="1"/>
  <c r="A76" i="1"/>
  <c r="C73" i="1"/>
  <c r="C76" i="1"/>
  <c r="A57" i="1"/>
  <c r="C57" i="1"/>
  <c r="C89" i="1"/>
  <c r="A89" i="1"/>
  <c r="A65" i="1"/>
  <c r="C65" i="1"/>
  <c r="A9" i="1"/>
  <c r="C9" i="1"/>
  <c r="C56" i="1" l="1"/>
  <c r="A56" i="1"/>
  <c r="C55" i="1"/>
  <c r="A55" i="1"/>
  <c r="C54" i="1"/>
  <c r="A54" i="1"/>
  <c r="C23" i="1"/>
  <c r="C35" i="1"/>
  <c r="A23" i="1"/>
  <c r="A35" i="1"/>
  <c r="C52" i="1" l="1"/>
  <c r="C53" i="1"/>
  <c r="A52" i="1"/>
  <c r="A53" i="1"/>
  <c r="A22" i="1" l="1"/>
  <c r="C22" i="1"/>
  <c r="A67" i="1"/>
  <c r="C67" i="1"/>
  <c r="A72" i="1"/>
  <c r="C72" i="1"/>
  <c r="A66" i="1"/>
  <c r="C66" i="1"/>
  <c r="A49" i="1"/>
  <c r="C49" i="1"/>
  <c r="A50" i="1"/>
  <c r="C50" i="1"/>
  <c r="A85" i="1"/>
  <c r="C85" i="1"/>
  <c r="A86" i="1"/>
  <c r="C86" i="1"/>
  <c r="A87" i="1"/>
  <c r="C87" i="1"/>
  <c r="A88" i="1" l="1"/>
  <c r="C88" i="1"/>
  <c r="A47" i="1"/>
  <c r="C47" i="1"/>
  <c r="A48" i="1"/>
  <c r="C48" i="1"/>
  <c r="A21" i="1"/>
  <c r="C21" i="1"/>
  <c r="C20" i="1"/>
  <c r="A20" i="1"/>
  <c r="C46" i="1" l="1"/>
  <c r="A46" i="1"/>
  <c r="C84" i="1" l="1"/>
  <c r="A19" i="1" l="1"/>
  <c r="C19" i="1"/>
  <c r="A45" i="1" l="1"/>
  <c r="C45" i="1"/>
  <c r="F2" i="3" l="1"/>
  <c r="A80" i="1"/>
</calcChain>
</file>

<file path=xl/sharedStrings.xml><?xml version="1.0" encoding="utf-8"?>
<sst xmlns="http://schemas.openxmlformats.org/spreadsheetml/2006/main" count="999" uniqueCount="27">
  <si>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</si>
  <si>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</si>
  <si>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</si>
  <si>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</si>
  <si>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</si>
  <si>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</si>
  <si>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</si>
  <si>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</si>
  <si>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</si>
  <si>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</si>
  <si>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</si>
  <si>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</si>
  <si>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</si>
  <si>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</si>
  <si>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</si>
  <si>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</si>
  <si>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</si>
  <si>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</si>
  <si>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</si>
  <si>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</si>
  <si>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</si>
  <si>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</si>
  <si>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</si>
  <si>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2 Gavetas Vacias &amp; 1 Fallando</t>
  </si>
  <si>
    <t>GAVETA DE DEPOSITO LLENA</t>
  </si>
  <si>
    <t>GAVETA DE RECHAZO LLENA</t>
  </si>
  <si>
    <t>1 Gaveta Vacia &amp;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</si>
</sst>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99"/>
      <tableStyleElement type="headerRow" dxfId="298"/>
      <tableStyleElement type="totalRow" dxfId="297"/>
      <tableStyleElement type="firstColumn" dxfId="296"/>
      <tableStyleElement type="lastColumn" dxfId="295"/>
      <tableStyleElement type="firstRowStripe" dxfId="294"/>
      <tableStyleElement type="firstColumnStripe" dxfId="2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abSelected="1" topLeftCell="A67" zoomScale="85" zoomScaleNormal="85" workbookViewId="0">
      <selection activeCell="G20" sqref="G20"/>
    </sheetView>
  </sheetViews>
  <sheetFormatPr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3" t="s">
        <v>1</v>
      </c>
      <c r="B1" s="44"/>
      <c r="C1" s="44"/>
      <c r="D1" s="44"/>
      <c r="E1" s="45"/>
    </row>
    <row r="2" spans="1:5" ht="25.5" customHeight="1" x14ac:dyDescent="0.25">
      <c r="A2" s="46" t="s">
        <v>0</v>
      </c>
      <c r="B2" s="47"/>
      <c r="C2" s="47"/>
      <c r="D2" s="47"/>
      <c r="E2" s="48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44374.708333333336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44375.25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e">
        <f>VLOOKUP(B9,'[1]LISTADO ATM'!$A$2:$C$822,3,0)</f>
        <v>#N/A</v>
      </c>
      <c r="B9" s="36"/>
      <c r="C9" s="24" t="e">
        <f>VLOOKUP(B9,'[1]LISTADO ATM'!$A$2:$B$822,2,0)</f>
        <v>#N/A</v>
      </c>
      <c r="D9" s="15" t="s">
        <v>22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customHeight="1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customHeight="1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1" t="str">
        <f>VLOOKUP(B19,'[1]LISTADO ATM'!$A$2:$C$822,3,0)</f>
        <v>DISTRITO NACIONAL</v>
      </c>
      <c r="B19" s="21">
        <v>957</v>
      </c>
      <c r="C19" s="24" t="str">
        <f>VLOOKUP(B19,'[1]LISTADO ATM'!$A$2:$B$822,2,0)</f>
        <v xml:space="preserve">ATM Oficina Venezuela </v>
      </c>
      <c r="D19" s="14" t="s">
        <v>10</v>
      </c>
      <c r="E19" s="26">
        <v>3335933506</v>
      </c>
    </row>
    <row r="20" spans="1:5" ht="18.75" customHeight="1" x14ac:dyDescent="0.25">
      <c r="A20" s="21" t="str">
        <f>VLOOKUP(B20,'[1]LISTADO ATM'!$A$2:$C$822,3,0)</f>
        <v>DISTRITO NACIONAL</v>
      </c>
      <c r="B20" s="21">
        <v>949</v>
      </c>
      <c r="C20" s="24" t="str">
        <f>VLOOKUP(B20,'[1]LISTADO ATM'!$A$2:$B$822,2,0)</f>
        <v xml:space="preserve">ATM S/M Bravo San Isidro Coral Mall </v>
      </c>
      <c r="D20" s="14" t="s">
        <v>10</v>
      </c>
      <c r="E20" s="26">
        <v>3335933505</v>
      </c>
    </row>
    <row r="21" spans="1:5" ht="18.75" customHeight="1" x14ac:dyDescent="0.25">
      <c r="A21" s="21" t="str">
        <f>VLOOKUP(B21,'[1]LISTADO ATM'!$A$2:$C$822,3,0)</f>
        <v>DISTRITO NACIONAL</v>
      </c>
      <c r="B21" s="21">
        <v>717</v>
      </c>
      <c r="C21" s="24" t="str">
        <f>VLOOKUP(B21,'[1]LISTADO ATM'!$A$2:$B$822,2,0)</f>
        <v xml:space="preserve">ATM Oficina Los Alcarrizos </v>
      </c>
      <c r="D21" s="14" t="s">
        <v>10</v>
      </c>
      <c r="E21" s="26">
        <v>3335933499</v>
      </c>
    </row>
    <row r="22" spans="1:5" ht="18.75" customHeight="1" x14ac:dyDescent="0.25">
      <c r="A22" s="21" t="str">
        <f>VLOOKUP(B22,'[1]LISTADO ATM'!$A$2:$C$822,3,0)</f>
        <v>DISTRITO NACIONAL</v>
      </c>
      <c r="B22" s="21">
        <v>600</v>
      </c>
      <c r="C22" s="24" t="str">
        <f>VLOOKUP(B22,'[1]LISTADO ATM'!$A$2:$B$822,2,0)</f>
        <v>ATM S/M Bravo Hipica</v>
      </c>
      <c r="D22" s="14" t="s">
        <v>10</v>
      </c>
      <c r="E22" s="26">
        <v>3335933497</v>
      </c>
    </row>
    <row r="23" spans="1:5" ht="18.75" customHeight="1" x14ac:dyDescent="0.25">
      <c r="A23" s="21" t="str">
        <f>VLOOKUP(B23,'[1]LISTADO ATM'!$A$2:$C$822,3,0)</f>
        <v>DISTRITO NACIONAL</v>
      </c>
      <c r="B23" s="21">
        <v>331</v>
      </c>
      <c r="C23" s="24" t="str">
        <f>VLOOKUP(B23,'[1]LISTADO ATM'!$A$2:$B$822,2,0)</f>
        <v>ATM Ayuntamiento Sto. Dgo. Este</v>
      </c>
      <c r="D23" s="14" t="s">
        <v>10</v>
      </c>
      <c r="E23" s="26">
        <v>3335933475</v>
      </c>
    </row>
    <row r="24" spans="1:5" ht="18.75" customHeight="1" x14ac:dyDescent="0.25">
      <c r="A24" s="21" t="str">
        <f>VLOOKUP(B24,'[1]LISTADO ATM'!$A$2:$C$822,3,0)</f>
        <v>DISTRITO NACIONAL</v>
      </c>
      <c r="B24" s="21">
        <v>955</v>
      </c>
      <c r="C24" s="24" t="str">
        <f>VLOOKUP(B24,'[1]LISTADO ATM'!$A$2:$B$822,2,0)</f>
        <v xml:space="preserve">ATM Oficina Americana Independencia II </v>
      </c>
      <c r="D24" s="14" t="s">
        <v>10</v>
      </c>
      <c r="E24" s="26">
        <v>3335933570</v>
      </c>
    </row>
    <row r="25" spans="1:5" ht="18.75" customHeight="1" x14ac:dyDescent="0.25">
      <c r="A25" s="21" t="str">
        <f>VLOOKUP(B25,'[1]LISTADO ATM'!$A$2:$C$822,3,0)</f>
        <v>DISTRITO NACIONAL</v>
      </c>
      <c r="B25" s="21">
        <v>722</v>
      </c>
      <c r="C25" s="24" t="str">
        <f>VLOOKUP(B25,'[1]LISTADO ATM'!$A$2:$B$822,2,0)</f>
        <v xml:space="preserve">ATM Oficina Charles de Gaulle III </v>
      </c>
      <c r="D25" s="14" t="s">
        <v>10</v>
      </c>
      <c r="E25" s="26">
        <v>3335933569</v>
      </c>
    </row>
    <row r="26" spans="1:5" ht="18.75" customHeight="1" x14ac:dyDescent="0.25">
      <c r="A26" s="21" t="str">
        <f>VLOOKUP(B26,'[1]LISTADO ATM'!$A$2:$C$822,3,0)</f>
        <v>NORTE</v>
      </c>
      <c r="B26" s="21">
        <v>142</v>
      </c>
      <c r="C26" s="24" t="str">
        <f>VLOOKUP(B26,'[1]LISTADO ATM'!$A$2:$B$822,2,0)</f>
        <v xml:space="preserve">ATM Centro de Caja Galerías Bonao </v>
      </c>
      <c r="D26" s="14" t="s">
        <v>10</v>
      </c>
      <c r="E26" s="26">
        <v>3335933573</v>
      </c>
    </row>
    <row r="27" spans="1:5" ht="18.75" customHeight="1" x14ac:dyDescent="0.25">
      <c r="A27" s="21" t="str">
        <f>VLOOKUP(B27,'[1]LISTADO ATM'!$A$2:$C$822,3,0)</f>
        <v>SUR</v>
      </c>
      <c r="B27" s="21">
        <v>48</v>
      </c>
      <c r="C27" s="24" t="str">
        <f>VLOOKUP(B27,'[1]LISTADO ATM'!$A$2:$B$822,2,0)</f>
        <v xml:space="preserve">ATM Autoservicio Neiba I </v>
      </c>
      <c r="D27" s="14" t="s">
        <v>10</v>
      </c>
      <c r="E27" s="26">
        <v>3335933572</v>
      </c>
    </row>
    <row r="28" spans="1:5" ht="18.75" customHeight="1" x14ac:dyDescent="0.25">
      <c r="A28" s="21" t="str">
        <f>VLOOKUP(B28,'[1]LISTADO ATM'!$A$2:$C$822,3,0)</f>
        <v>DISTRITO NACIONAL</v>
      </c>
      <c r="B28" s="21">
        <v>983</v>
      </c>
      <c r="C28" s="24" t="str">
        <f>VLOOKUP(B28,'[1]LISTADO ATM'!$A$2:$B$822,2,0)</f>
        <v xml:space="preserve">ATM Bravo República de Colombia </v>
      </c>
      <c r="D28" s="14" t="s">
        <v>10</v>
      </c>
      <c r="E28" s="26">
        <v>3335933426</v>
      </c>
    </row>
    <row r="29" spans="1:5" ht="18.75" customHeight="1" x14ac:dyDescent="0.25">
      <c r="A29" s="21" t="str">
        <f>VLOOKUP(B29,'[1]LISTADO ATM'!$A$2:$C$822,3,0)</f>
        <v>DISTRITO NACIONAL</v>
      </c>
      <c r="B29" s="21">
        <v>958</v>
      </c>
      <c r="C29" s="24" t="str">
        <f>VLOOKUP(B29,'[1]LISTADO ATM'!$A$2:$B$822,2,0)</f>
        <v xml:space="preserve">ATM Olé Aut. San Isidro </v>
      </c>
      <c r="D29" s="14" t="s">
        <v>10</v>
      </c>
      <c r="E29" s="26">
        <v>3335933178</v>
      </c>
    </row>
    <row r="30" spans="1:5" ht="18.75" customHeight="1" x14ac:dyDescent="0.25">
      <c r="A30" s="21" t="str">
        <f>VLOOKUP(B30,'[1]LISTADO ATM'!$A$2:$C$822,3,0)</f>
        <v>DISTRITO NACIONAL</v>
      </c>
      <c r="B30" s="21">
        <v>620</v>
      </c>
      <c r="C30" s="24" t="str">
        <f>VLOOKUP(B30,'[1]LISTADO ATM'!$A$2:$B$822,2,0)</f>
        <v xml:space="preserve">ATM Ministerio de Medio Ambiente </v>
      </c>
      <c r="D30" s="14" t="s">
        <v>10</v>
      </c>
      <c r="E30" s="26">
        <v>3335933134</v>
      </c>
    </row>
    <row r="31" spans="1:5" ht="18.75" customHeight="1" x14ac:dyDescent="0.25">
      <c r="A31" s="21" t="str">
        <f>VLOOKUP(B31,'[1]LISTADO ATM'!$A$2:$C$822,3,0)</f>
        <v>DISTRITO NACIONAL</v>
      </c>
      <c r="B31" s="21">
        <v>347</v>
      </c>
      <c r="C31" s="24" t="str">
        <f>VLOOKUP(B31,'[1]LISTADO ATM'!$A$2:$B$822,2,0)</f>
        <v>ATM Patio de Colombia</v>
      </c>
      <c r="D31" s="14" t="s">
        <v>10</v>
      </c>
      <c r="E31" s="26">
        <v>3335933593</v>
      </c>
    </row>
    <row r="32" spans="1:5" ht="18.75" customHeight="1" x14ac:dyDescent="0.25">
      <c r="A32" s="21" t="str">
        <f>VLOOKUP(B32,'[1]LISTADO ATM'!$A$2:$C$822,3,0)</f>
        <v>DISTRITO NACIONAL</v>
      </c>
      <c r="B32" s="21">
        <v>85</v>
      </c>
      <c r="C32" s="24" t="str">
        <f>VLOOKUP(B32,'[1]LISTADO ATM'!$A$2:$B$822,2,0)</f>
        <v xml:space="preserve">ATM Oficina San Isidro (Fuerza Aérea) </v>
      </c>
      <c r="D32" s="14" t="s">
        <v>10</v>
      </c>
      <c r="E32" s="26">
        <v>3335933606</v>
      </c>
    </row>
    <row r="33" spans="1:5" ht="18.75" customHeight="1" x14ac:dyDescent="0.25">
      <c r="A33" s="21" t="str">
        <f>VLOOKUP(B33,'[1]LISTADO ATM'!$A$2:$C$822,3,0)</f>
        <v>DISTRITO NACIONAL</v>
      </c>
      <c r="B33" s="21">
        <v>755</v>
      </c>
      <c r="C33" s="24" t="str">
        <f>VLOOKUP(B33,'[1]LISTADO ATM'!$A$2:$B$822,2,0)</f>
        <v xml:space="preserve">ATM Oficina Galería del Este (Plaza) </v>
      </c>
      <c r="D33" s="14" t="s">
        <v>10</v>
      </c>
      <c r="E33" s="26">
        <v>3335933601</v>
      </c>
    </row>
    <row r="34" spans="1:5" ht="18.75" customHeight="1" x14ac:dyDescent="0.25">
      <c r="A34" s="21" t="str">
        <f>VLOOKUP(B34,'[1]LISTADO ATM'!$A$2:$C$822,3,0)</f>
        <v>DISTRITO NACIONAL</v>
      </c>
      <c r="B34" s="21">
        <v>672</v>
      </c>
      <c r="C34" s="24" t="str">
        <f>VLOOKUP(B34,'[1]LISTADO ATM'!$A$2:$B$822,2,0)</f>
        <v>ATM Destacamento Policía Nacional La Victoria</v>
      </c>
      <c r="D34" s="14" t="s">
        <v>10</v>
      </c>
      <c r="E34" s="26">
        <v>3335933607</v>
      </c>
    </row>
    <row r="35" spans="1:5" ht="18" x14ac:dyDescent="0.25">
      <c r="A35" s="21" t="str">
        <f>VLOOKUP(B35,'[1]LISTADO ATM'!$A$2:$C$822,3,0)</f>
        <v>DISTRITO NACIONAL</v>
      </c>
      <c r="B35" s="21">
        <v>514</v>
      </c>
      <c r="C35" s="24" t="str">
        <f>VLOOKUP(B35,'[1]LISTADO ATM'!$A$2:$B$822,2,0)</f>
        <v>ATM Autoservicio Charles de Gaulle</v>
      </c>
      <c r="D35" s="14" t="s">
        <v>10</v>
      </c>
      <c r="E35" s="26">
        <v>3335932722</v>
      </c>
    </row>
    <row r="36" spans="1:5" ht="18" x14ac:dyDescent="0.25">
      <c r="A36" s="21" t="str">
        <f>VLOOKUP(B36,'[1]LISTADO ATM'!$A$2:$C$822,3,0)</f>
        <v>NORTE</v>
      </c>
      <c r="B36" s="21">
        <v>77</v>
      </c>
      <c r="C36" s="24" t="str">
        <f>VLOOKUP(B36,'[1]LISTADO ATM'!$A$2:$B$822,2,0)</f>
        <v xml:space="preserve">ATM Oficina Cruce de Imbert </v>
      </c>
      <c r="D36" s="14" t="s">
        <v>10</v>
      </c>
      <c r="E36" s="26">
        <v>3335933622</v>
      </c>
    </row>
    <row r="37" spans="1:5" ht="18" x14ac:dyDescent="0.25">
      <c r="A37" s="21" t="str">
        <f>VLOOKUP(B37,'[1]LISTADO ATM'!$A$2:$C$822,3,0)</f>
        <v>ESTE</v>
      </c>
      <c r="B37" s="21">
        <v>114</v>
      </c>
      <c r="C37" s="24" t="str">
        <f>VLOOKUP(B37,'[1]LISTADO ATM'!$A$2:$B$822,2,0)</f>
        <v xml:space="preserve">ATM Oficina Hato Mayor </v>
      </c>
      <c r="D37" s="14" t="s">
        <v>10</v>
      </c>
      <c r="E37" s="26">
        <v>3335933624</v>
      </c>
    </row>
    <row r="38" spans="1:5" ht="18" x14ac:dyDescent="0.25">
      <c r="A38" s="21" t="str">
        <f>VLOOKUP(B38,'[1]LISTADO ATM'!$A$2:$C$822,3,0)</f>
        <v>ESTE</v>
      </c>
      <c r="B38" s="21">
        <v>385</v>
      </c>
      <c r="C38" s="24" t="str">
        <f>VLOOKUP(B38,'[1]LISTADO ATM'!$A$2:$B$822,2,0)</f>
        <v xml:space="preserve">ATM Plaza Verón I </v>
      </c>
      <c r="D38" s="14" t="s">
        <v>10</v>
      </c>
      <c r="E38" s="26">
        <v>3335933625</v>
      </c>
    </row>
    <row r="39" spans="1:5" ht="18" x14ac:dyDescent="0.25">
      <c r="A39" s="21" t="str">
        <f>VLOOKUP(B39,'[1]LISTADO ATM'!$A$2:$C$822,3,0)</f>
        <v>DISTRITO NACIONAL</v>
      </c>
      <c r="B39" s="21">
        <v>684</v>
      </c>
      <c r="C39" s="24" t="str">
        <f>VLOOKUP(B39,'[1]LISTADO ATM'!$A$2:$B$822,2,0)</f>
        <v>ATM Estación Texaco Prolongación 27 Febrero</v>
      </c>
      <c r="D39" s="14" t="s">
        <v>10</v>
      </c>
      <c r="E39" s="26">
        <v>3335933627</v>
      </c>
    </row>
    <row r="40" spans="1:5" ht="18" x14ac:dyDescent="0.25">
      <c r="A40" s="21" t="str">
        <f>VLOOKUP(B40,'[1]LISTADO ATM'!$A$2:$C$822,3,0)</f>
        <v>DISTRITO NACIONAL</v>
      </c>
      <c r="B40" s="21">
        <v>721</v>
      </c>
      <c r="C40" s="24" t="str">
        <f>VLOOKUP(B40,'[1]LISTADO ATM'!$A$2:$B$822,2,0)</f>
        <v xml:space="preserve">ATM Oficina Charles de Gaulle II </v>
      </c>
      <c r="D40" s="14" t="s">
        <v>10</v>
      </c>
      <c r="E40" s="26">
        <v>3335933628</v>
      </c>
    </row>
    <row r="41" spans="1:5" ht="18.75" thickBot="1" x14ac:dyDescent="0.3">
      <c r="A41" s="25"/>
      <c r="B41" s="38">
        <f>COUNT(B19:B40)</f>
        <v>22</v>
      </c>
      <c r="C41" s="13"/>
      <c r="D41" s="13"/>
      <c r="E41" s="13"/>
    </row>
    <row r="42" spans="1:5" ht="15.75" thickBot="1" x14ac:dyDescent="0.3">
      <c r="B42" s="5"/>
      <c r="E42" s="5"/>
    </row>
    <row r="43" spans="1:5" ht="18.75" customHeight="1" thickBot="1" x14ac:dyDescent="0.3">
      <c r="A43" s="55" t="s">
        <v>20</v>
      </c>
      <c r="B43" s="56"/>
      <c r="C43" s="56"/>
      <c r="D43" s="56"/>
      <c r="E43" s="57"/>
    </row>
    <row r="44" spans="1:5" ht="18" x14ac:dyDescent="0.25">
      <c r="A44" s="2" t="s">
        <v>5</v>
      </c>
      <c r="B44" s="6" t="s">
        <v>6</v>
      </c>
      <c r="C44" s="2" t="s">
        <v>7</v>
      </c>
      <c r="D44" s="2" t="s">
        <v>8</v>
      </c>
      <c r="E44" s="2" t="s">
        <v>9</v>
      </c>
    </row>
    <row r="45" spans="1:5" ht="18" x14ac:dyDescent="0.25">
      <c r="A45" s="32" t="str">
        <f>VLOOKUP(B45,'[1]LISTADO ATM'!$A$2:$C$822,3,0)</f>
        <v>DISTRITO NACIONAL</v>
      </c>
      <c r="B45" s="21">
        <v>561</v>
      </c>
      <c r="C45" s="24" t="str">
        <f>VLOOKUP(B45,'[1]LISTADO ATM'!$A$2:$B$822,2,0)</f>
        <v xml:space="preserve">ATM Comando Regional P.N. S.D. Este </v>
      </c>
      <c r="D45" s="21" t="s">
        <v>18</v>
      </c>
      <c r="E45" s="26">
        <v>3335933451</v>
      </c>
    </row>
    <row r="46" spans="1:5" ht="18" x14ac:dyDescent="0.25">
      <c r="A46" s="32" t="str">
        <f>VLOOKUP(B46,'[1]LISTADO ATM'!$A$2:$C$822,3,0)</f>
        <v>DISTRITO NACIONAL</v>
      </c>
      <c r="B46" s="21">
        <v>911</v>
      </c>
      <c r="C46" s="24" t="str">
        <f>VLOOKUP(B46,'[1]LISTADO ATM'!$A$2:$B$822,2,0)</f>
        <v xml:space="preserve">ATM Oficina Venezuela II </v>
      </c>
      <c r="D46" s="21" t="s">
        <v>18</v>
      </c>
      <c r="E46" s="26">
        <v>3335933504</v>
      </c>
    </row>
    <row r="47" spans="1:5" ht="18" x14ac:dyDescent="0.25">
      <c r="A47" s="32" t="str">
        <f>VLOOKUP(B47,'[1]LISTADO ATM'!$A$2:$C$822,3,0)</f>
        <v>NORTE</v>
      </c>
      <c r="B47" s="21">
        <v>882</v>
      </c>
      <c r="C47" s="24" t="str">
        <f>VLOOKUP(B47,'[1]LISTADO ATM'!$A$2:$B$822,2,0)</f>
        <v xml:space="preserve">ATM Oficina Moca II </v>
      </c>
      <c r="D47" s="21" t="s">
        <v>18</v>
      </c>
      <c r="E47" s="26">
        <v>3335933503</v>
      </c>
    </row>
    <row r="48" spans="1:5" ht="18" x14ac:dyDescent="0.25">
      <c r="A48" s="32" t="str">
        <f>VLOOKUP(B48,'[1]LISTADO ATM'!$A$2:$C$822,3,0)</f>
        <v>ESTE</v>
      </c>
      <c r="B48" s="21">
        <v>844</v>
      </c>
      <c r="C48" s="24" t="str">
        <f>VLOOKUP(B48,'[1]LISTADO ATM'!$A$2:$B$822,2,0)</f>
        <v xml:space="preserve">ATM San Juan Shopping Center (Bávaro) </v>
      </c>
      <c r="D48" s="21" t="s">
        <v>18</v>
      </c>
      <c r="E48" s="26">
        <v>3335933501</v>
      </c>
    </row>
    <row r="49" spans="1:5" ht="18" x14ac:dyDescent="0.25">
      <c r="A49" s="32" t="str">
        <f>VLOOKUP(B49,'[1]LISTADO ATM'!$A$2:$C$822,3,0)</f>
        <v>SUR</v>
      </c>
      <c r="B49" s="21">
        <v>765</v>
      </c>
      <c r="C49" s="24" t="str">
        <f>VLOOKUP(B49,'[1]LISTADO ATM'!$A$2:$B$822,2,0)</f>
        <v xml:space="preserve">ATM Oficina Azua I </v>
      </c>
      <c r="D49" s="21" t="s">
        <v>18</v>
      </c>
      <c r="E49" s="26">
        <v>3335933500</v>
      </c>
    </row>
    <row r="50" spans="1:5" ht="18" x14ac:dyDescent="0.25">
      <c r="A50" s="32" t="str">
        <f>VLOOKUP(B50,'[1]LISTADO ATM'!$A$2:$C$822,3,0)</f>
        <v>SUR</v>
      </c>
      <c r="B50" s="21">
        <v>766</v>
      </c>
      <c r="C50" s="24" t="str">
        <f>VLOOKUP(B50,'[1]LISTADO ATM'!$A$2:$B$822,2,0)</f>
        <v xml:space="preserve">ATM Oficina Azua II </v>
      </c>
      <c r="D50" s="21" t="s">
        <v>18</v>
      </c>
      <c r="E50" s="26">
        <v>3335933486</v>
      </c>
    </row>
    <row r="51" spans="1:5" ht="18" x14ac:dyDescent="0.25">
      <c r="A51" s="32" t="str">
        <f>VLOOKUP(B51,'[1]LISTADO ATM'!$A$2:$C$822,3,0)</f>
        <v>DISTRITO NACIONAL</v>
      </c>
      <c r="B51" s="21">
        <v>557</v>
      </c>
      <c r="C51" s="24" t="str">
        <f>VLOOKUP(B51,'[1]LISTADO ATM'!$A$2:$B$822,2,0)</f>
        <v xml:space="preserve">ATM Multicentro La Sirena Ave. Mella </v>
      </c>
      <c r="D51" s="21" t="s">
        <v>18</v>
      </c>
      <c r="E51" s="26">
        <v>3335933560</v>
      </c>
    </row>
    <row r="52" spans="1:5" ht="18" x14ac:dyDescent="0.25">
      <c r="A52" s="32" t="str">
        <f>VLOOKUP(B52,'[1]LISTADO ATM'!$A$2:$C$822,3,0)</f>
        <v>SUR</v>
      </c>
      <c r="B52" s="21">
        <v>825</v>
      </c>
      <c r="C52" s="24" t="str">
        <f>VLOOKUP(B52,'[1]LISTADO ATM'!$A$2:$B$822,2,0)</f>
        <v xml:space="preserve">ATM Estacion Eco Cibeles (Las Matas de Farfán) </v>
      </c>
      <c r="D52" s="21" t="s">
        <v>18</v>
      </c>
      <c r="E52" s="26">
        <v>3335933484</v>
      </c>
    </row>
    <row r="53" spans="1:5" ht="18" x14ac:dyDescent="0.25">
      <c r="A53" s="32" t="str">
        <f>VLOOKUP(B53,'[1]LISTADO ATM'!$A$2:$C$822,3,0)</f>
        <v>DISTRITO NACIONAL</v>
      </c>
      <c r="B53" s="21">
        <v>589</v>
      </c>
      <c r="C53" s="24" t="str">
        <f>VLOOKUP(B53,'[1]LISTADO ATM'!$A$2:$B$822,2,0)</f>
        <v xml:space="preserve">ATM S/M Bravo San Vicente de Paul </v>
      </c>
      <c r="D53" s="21" t="s">
        <v>18</v>
      </c>
      <c r="E53" s="26">
        <v>3335933450</v>
      </c>
    </row>
    <row r="54" spans="1:5" ht="18" x14ac:dyDescent="0.25">
      <c r="A54" s="32" t="str">
        <f>VLOOKUP(B54,'[1]LISTADO ATM'!$A$2:$C$822,3,0)</f>
        <v>DISTRITO NACIONAL</v>
      </c>
      <c r="B54" s="21">
        <v>125</v>
      </c>
      <c r="C54" s="24" t="str">
        <f>VLOOKUP(B54,'[1]LISTADO ATM'!$A$2:$B$822,2,0)</f>
        <v xml:space="preserve">ATM Dirección General de Aduanas II </v>
      </c>
      <c r="D54" s="21" t="s">
        <v>18</v>
      </c>
      <c r="E54" s="26">
        <v>3335933446</v>
      </c>
    </row>
    <row r="55" spans="1:5" ht="18" x14ac:dyDescent="0.25">
      <c r="A55" s="32" t="str">
        <f>VLOOKUP(B55,'[1]LISTADO ATM'!$A$2:$C$822,3,0)</f>
        <v>NORTE</v>
      </c>
      <c r="B55" s="21">
        <v>903</v>
      </c>
      <c r="C55" s="24" t="str">
        <f>VLOOKUP(B55,'[1]LISTADO ATM'!$A$2:$B$822,2,0)</f>
        <v xml:space="preserve">ATM Oficina La Vega Real I </v>
      </c>
      <c r="D55" s="21" t="s">
        <v>18</v>
      </c>
      <c r="E55" s="26">
        <v>3335933424</v>
      </c>
    </row>
    <row r="56" spans="1:5" ht="18" x14ac:dyDescent="0.25">
      <c r="A56" s="32" t="str">
        <f>VLOOKUP(B56,'[1]LISTADO ATM'!$A$2:$C$822,3,0)</f>
        <v>DISTRITO NACIONAL</v>
      </c>
      <c r="B56" s="21">
        <v>437</v>
      </c>
      <c r="C56" s="24" t="str">
        <f>VLOOKUP(B56,'[1]LISTADO ATM'!$A$2:$B$822,2,0)</f>
        <v xml:space="preserve">ATM Autobanco Torre III </v>
      </c>
      <c r="D56" s="21" t="s">
        <v>18</v>
      </c>
      <c r="E56" s="26">
        <v>3335933275</v>
      </c>
    </row>
    <row r="57" spans="1:5" ht="18" x14ac:dyDescent="0.25">
      <c r="A57" s="32" t="str">
        <f>VLOOKUP(B57,'[1]LISTADO ATM'!$A$2:$C$822,3,0)</f>
        <v>DISTRITO NACIONAL</v>
      </c>
      <c r="B57" s="21">
        <v>564</v>
      </c>
      <c r="C57" s="24" t="str">
        <f>VLOOKUP(B57,'[1]LISTADO ATM'!$A$2:$B$822,2,0)</f>
        <v xml:space="preserve">ATM Ministerio de Agricultura </v>
      </c>
      <c r="D57" s="21" t="s">
        <v>18</v>
      </c>
      <c r="E57" s="26">
        <v>3335932885</v>
      </c>
    </row>
    <row r="58" spans="1:5" ht="18" x14ac:dyDescent="0.25">
      <c r="A58" s="32" t="str">
        <f>VLOOKUP(B58,'[1]LISTADO ATM'!$A$2:$C$822,3,0)</f>
        <v>ESTE</v>
      </c>
      <c r="B58" s="21">
        <v>386</v>
      </c>
      <c r="C58" s="24" t="str">
        <f>VLOOKUP(B58,'[1]LISTADO ATM'!$A$2:$B$822,2,0)</f>
        <v xml:space="preserve">ATM Plaza Verón II </v>
      </c>
      <c r="D58" s="21" t="s">
        <v>18</v>
      </c>
      <c r="E58" s="26">
        <v>3335933590</v>
      </c>
    </row>
    <row r="59" spans="1:5" ht="18" x14ac:dyDescent="0.25">
      <c r="A59" s="32" t="str">
        <f>VLOOKUP(B59,'[1]LISTADO ATM'!$A$2:$C$822,3,0)</f>
        <v>DISTRITO NACIONAL</v>
      </c>
      <c r="B59" s="21">
        <v>577</v>
      </c>
      <c r="C59" s="24" t="str">
        <f>VLOOKUP(B59,'[1]LISTADO ATM'!$A$2:$B$822,2,0)</f>
        <v xml:space="preserve">ATM Olé Ave. Duarte </v>
      </c>
      <c r="D59" s="21" t="s">
        <v>18</v>
      </c>
      <c r="E59" s="26">
        <v>3335933618</v>
      </c>
    </row>
    <row r="60" spans="1:5" ht="18" x14ac:dyDescent="0.25">
      <c r="A60" s="32" t="str">
        <f>VLOOKUP(B60,'[1]LISTADO ATM'!$A$2:$C$822,3,0)</f>
        <v>DISTRITO NACIONAL</v>
      </c>
      <c r="B60" s="21">
        <v>580</v>
      </c>
      <c r="C60" s="24" t="str">
        <f>VLOOKUP(B60,'[1]LISTADO ATM'!$A$2:$B$822,2,0)</f>
        <v xml:space="preserve">ATM Edificio Propagas </v>
      </c>
      <c r="D60" s="21" t="s">
        <v>18</v>
      </c>
      <c r="E60" s="26">
        <v>3335933626</v>
      </c>
    </row>
    <row r="61" spans="1:5" ht="18" x14ac:dyDescent="0.25">
      <c r="A61" s="25" t="s">
        <v>11</v>
      </c>
      <c r="B61" s="37">
        <f>COUNT(B45:B60)</f>
        <v>16</v>
      </c>
      <c r="C61" s="13"/>
      <c r="D61" s="13"/>
      <c r="E61" s="13"/>
    </row>
    <row r="62" spans="1:5" ht="15.75" thickBot="1" x14ac:dyDescent="0.3">
      <c r="B62" s="5"/>
      <c r="E62" s="5"/>
    </row>
    <row r="63" spans="1:5" ht="18" customHeight="1" x14ac:dyDescent="0.25">
      <c r="A63" s="62" t="s">
        <v>13</v>
      </c>
      <c r="B63" s="63"/>
      <c r="C63" s="63"/>
      <c r="D63" s="63"/>
      <c r="E63" s="64"/>
    </row>
    <row r="64" spans="1:5" ht="18" x14ac:dyDescent="0.25">
      <c r="A64" s="2" t="s">
        <v>5</v>
      </c>
      <c r="B64" s="6" t="s">
        <v>6</v>
      </c>
      <c r="C64" s="4" t="s">
        <v>7</v>
      </c>
      <c r="D64" s="17" t="s">
        <v>8</v>
      </c>
      <c r="E64" s="17" t="s">
        <v>9</v>
      </c>
    </row>
    <row r="65" spans="1:5" ht="18" x14ac:dyDescent="0.25">
      <c r="A65" s="18" t="str">
        <f>VLOOKUP(B65,'[1]LISTADO ATM'!$A$2:$C$822,3,0)</f>
        <v>NORTE</v>
      </c>
      <c r="B65" s="21">
        <v>97</v>
      </c>
      <c r="C65" s="24" t="str">
        <f>VLOOKUP(B65,'[1]LISTADO ATM'!$A$2:$B$822,2,0)</f>
        <v xml:space="preserve">ATM Oficina Villa Riva </v>
      </c>
      <c r="D65" s="40" t="s">
        <v>24</v>
      </c>
      <c r="E65" s="26">
        <v>3335933495</v>
      </c>
    </row>
    <row r="66" spans="1:5" ht="18" x14ac:dyDescent="0.25">
      <c r="A66" s="18" t="str">
        <f>VLOOKUP(B66,'[1]LISTADO ATM'!$A$2:$C$822,3,0)</f>
        <v>DISTRITO NACIONAL</v>
      </c>
      <c r="B66" s="21">
        <v>925</v>
      </c>
      <c r="C66" s="24" t="str">
        <f>VLOOKUP(B66,'[1]LISTADO ATM'!$A$2:$B$822,2,0)</f>
        <v xml:space="preserve">ATM Oficina Plaza Lama Av. 27 de Febrero </v>
      </c>
      <c r="D66" s="40" t="s">
        <v>24</v>
      </c>
      <c r="E66" s="26">
        <v>3335933479</v>
      </c>
    </row>
    <row r="67" spans="1:5" ht="18" x14ac:dyDescent="0.25">
      <c r="A67" s="18" t="str">
        <f>VLOOKUP(B67,'[1]LISTADO ATM'!$A$2:$C$822,3,0)</f>
        <v>NORTE</v>
      </c>
      <c r="B67" s="21">
        <v>307</v>
      </c>
      <c r="C67" s="24" t="str">
        <f>VLOOKUP(B67,'[1]LISTADO ATM'!$A$2:$B$822,2,0)</f>
        <v>ATM Oficina Nagua II</v>
      </c>
      <c r="D67" s="40" t="s">
        <v>24</v>
      </c>
      <c r="E67" s="26">
        <v>3335933463</v>
      </c>
    </row>
    <row r="68" spans="1:5" ht="18" x14ac:dyDescent="0.25">
      <c r="A68" s="18" t="str">
        <f>VLOOKUP(B68,'[1]LISTADO ATM'!$A$2:$C$822,3,0)</f>
        <v>DISTRITO NACIONAL</v>
      </c>
      <c r="B68" s="21">
        <v>813</v>
      </c>
      <c r="C68" s="24" t="str">
        <f>VLOOKUP(B68,'[1]LISTADO ATM'!$A$2:$B$822,2,0)</f>
        <v>ATM Oficina Occidental Mall</v>
      </c>
      <c r="D68" s="40" t="s">
        <v>24</v>
      </c>
      <c r="E68" s="26">
        <v>3335933449</v>
      </c>
    </row>
    <row r="69" spans="1:5" ht="18" x14ac:dyDescent="0.25">
      <c r="A69" s="18" t="str">
        <f>VLOOKUP(B69,'[1]LISTADO ATM'!$A$2:$C$822,3,0)</f>
        <v>NORTE</v>
      </c>
      <c r="B69" s="21">
        <v>956</v>
      </c>
      <c r="C69" s="24" t="str">
        <f>VLOOKUP(B69,'[1]LISTADO ATM'!$A$2:$B$822,2,0)</f>
        <v xml:space="preserve">ATM Autoservicio El Jaya (SFM) </v>
      </c>
      <c r="D69" s="40" t="s">
        <v>24</v>
      </c>
      <c r="E69" s="26">
        <v>3335933469</v>
      </c>
    </row>
    <row r="70" spans="1:5" ht="18" x14ac:dyDescent="0.25">
      <c r="A70" s="18" t="str">
        <f>VLOOKUP(B70,'[1]LISTADO ATM'!$A$2:$C$822,3,0)</f>
        <v>NORTE</v>
      </c>
      <c r="B70" s="21">
        <v>654</v>
      </c>
      <c r="C70" s="24" t="str">
        <f>VLOOKUP(B70,'[1]LISTADO ATM'!$A$2:$B$822,2,0)</f>
        <v>ATM Autoservicio S/M Jumbo Puerto Plata</v>
      </c>
      <c r="D70" s="40" t="s">
        <v>24</v>
      </c>
      <c r="E70" s="26">
        <v>3335933597</v>
      </c>
    </row>
    <row r="71" spans="1:5" ht="18" x14ac:dyDescent="0.25">
      <c r="A71" s="18" t="str">
        <f>VLOOKUP(B71,'[1]LISTADO ATM'!$A$2:$C$822,3,0)</f>
        <v>NORTE</v>
      </c>
      <c r="B71" s="21">
        <v>288</v>
      </c>
      <c r="C71" s="24" t="str">
        <f>VLOOKUP(B71,'[1]LISTADO ATM'!$A$2:$B$822,2,0)</f>
        <v xml:space="preserve">ATM Oficina Camino Real II (Puerto Plata) </v>
      </c>
      <c r="D71" s="40" t="s">
        <v>24</v>
      </c>
      <c r="E71" s="26">
        <v>3335933608</v>
      </c>
    </row>
    <row r="72" spans="1:5" ht="18" x14ac:dyDescent="0.25">
      <c r="A72" s="18" t="str">
        <f>VLOOKUP(B72,'[1]LISTADO ATM'!$A$2:$C$822,3,0)</f>
        <v>SUR</v>
      </c>
      <c r="B72" s="21">
        <v>44</v>
      </c>
      <c r="C72" s="24" t="str">
        <f>VLOOKUP(B72,'[1]LISTADO ATM'!$A$2:$B$822,2,0)</f>
        <v xml:space="preserve">ATM Oficina Pedernales </v>
      </c>
      <c r="D72" s="40" t="s">
        <v>24</v>
      </c>
      <c r="E72" s="26">
        <v>3335933453</v>
      </c>
    </row>
    <row r="73" spans="1:5" ht="18" x14ac:dyDescent="0.25">
      <c r="A73" s="18" t="str">
        <f>VLOOKUP(B73,'[1]LISTADO ATM'!$A$2:$C$822,3,0)</f>
        <v>DISTRITO NACIONAL</v>
      </c>
      <c r="B73" s="21">
        <v>836</v>
      </c>
      <c r="C73" s="24" t="str">
        <f>VLOOKUP(B73,'[1]LISTADO ATM'!$A$2:$B$822,2,0)</f>
        <v xml:space="preserve">ATM UNP Plaza Luperón </v>
      </c>
      <c r="D73" s="40" t="s">
        <v>24</v>
      </c>
      <c r="E73" s="26">
        <v>3335933466</v>
      </c>
    </row>
    <row r="74" spans="1:5" ht="18" x14ac:dyDescent="0.25">
      <c r="A74" s="18" t="str">
        <f>VLOOKUP(B74,'[1]LISTADO ATM'!$A$2:$C$822,3,0)</f>
        <v>ESTE</v>
      </c>
      <c r="B74" s="21">
        <v>330</v>
      </c>
      <c r="C74" s="24" t="str">
        <f>VLOOKUP(B74,'[1]LISTADO ATM'!$A$2:$B$822,2,0)</f>
        <v xml:space="preserve">ATM Oficina Boulevard (Higuey) </v>
      </c>
      <c r="D74" s="40" t="s">
        <v>24</v>
      </c>
      <c r="E74" s="26">
        <v>3335933630</v>
      </c>
    </row>
    <row r="75" spans="1:5" ht="18" x14ac:dyDescent="0.25">
      <c r="A75" s="18" t="str">
        <f>VLOOKUP(B75,'[1]LISTADO ATM'!$A$2:$C$822,3,0)</f>
        <v>ESTE</v>
      </c>
      <c r="B75" s="21">
        <v>399</v>
      </c>
      <c r="C75" s="24" t="str">
        <f>VLOOKUP(B75,'[1]LISTADO ATM'!$A$2:$B$822,2,0)</f>
        <v xml:space="preserve">ATM Oficina La Romana II </v>
      </c>
      <c r="D75" s="40" t="s">
        <v>25</v>
      </c>
      <c r="E75" s="26">
        <v>3335933594</v>
      </c>
    </row>
    <row r="76" spans="1:5" ht="18" x14ac:dyDescent="0.25">
      <c r="A76" s="18" t="str">
        <f>VLOOKUP(B76,'[1]LISTADO ATM'!$A$2:$C$822,3,0)</f>
        <v>DISTRITO NACIONAL</v>
      </c>
      <c r="B76" s="21">
        <v>39</v>
      </c>
      <c r="C76" s="24" t="str">
        <f>VLOOKUP(B76,'[1]LISTADO ATM'!$A$2:$B$822,2,0)</f>
        <v xml:space="preserve">ATM Oficina Ovando </v>
      </c>
      <c r="D76" s="40" t="s">
        <v>25</v>
      </c>
      <c r="E76" s="26">
        <v>3335933423</v>
      </c>
    </row>
    <row r="77" spans="1:5" ht="18" x14ac:dyDescent="0.25">
      <c r="A77" s="25" t="s">
        <v>11</v>
      </c>
      <c r="B77" s="37">
        <f>COUNT(B65:B76)</f>
        <v>12</v>
      </c>
      <c r="C77" s="13"/>
      <c r="D77" s="16"/>
      <c r="E77" s="16"/>
    </row>
    <row r="78" spans="1:5" ht="15.75" thickBot="1" x14ac:dyDescent="0.3">
      <c r="B78" s="5"/>
      <c r="E78" s="5"/>
    </row>
    <row r="79" spans="1:5" ht="18.75" customHeight="1" thickBot="1" x14ac:dyDescent="0.3">
      <c r="A79" s="60" t="s">
        <v>12</v>
      </c>
      <c r="B79" s="61"/>
      <c r="C79" t="s">
        <v>17</v>
      </c>
      <c r="D79" s="5"/>
      <c r="E79" s="5"/>
    </row>
    <row r="80" spans="1:5" ht="18.75" thickBot="1" x14ac:dyDescent="0.3">
      <c r="A80" s="33">
        <f>+B41+B61+B77</f>
        <v>50</v>
      </c>
      <c r="B80" s="39"/>
    </row>
    <row r="81" spans="1:5" ht="15.75" thickBot="1" x14ac:dyDescent="0.3">
      <c r="B81" s="5"/>
      <c r="E81" s="5"/>
    </row>
    <row r="82" spans="1:5" ht="18.75" customHeight="1" thickBot="1" x14ac:dyDescent="0.3">
      <c r="A82" s="55" t="s">
        <v>15</v>
      </c>
      <c r="B82" s="56"/>
      <c r="C82" s="56"/>
      <c r="D82" s="56"/>
      <c r="E82" s="57"/>
    </row>
    <row r="83" spans="1:5" ht="18" x14ac:dyDescent="0.25">
      <c r="A83" s="6" t="s">
        <v>5</v>
      </c>
      <c r="B83" s="6" t="s">
        <v>6</v>
      </c>
      <c r="C83" s="4" t="s">
        <v>7</v>
      </c>
      <c r="D83" s="58" t="s">
        <v>8</v>
      </c>
      <c r="E83" s="59"/>
    </row>
    <row r="84" spans="1:5" ht="17.25" customHeight="1" x14ac:dyDescent="0.25">
      <c r="A84" s="21" t="str">
        <f>VLOOKUP(B84,'[1]LISTADO ATM'!$A$2:$C$822,3,0)</f>
        <v>DISTRITO NACIONAL</v>
      </c>
      <c r="B84" s="36">
        <v>24</v>
      </c>
      <c r="C84" s="21" t="str">
        <f>VLOOKUP(B84,'[1]LISTADO ATM'!$A$2:$B$822,2,0)</f>
        <v xml:space="preserve">ATM Oficina Eusebio Manzueta </v>
      </c>
      <c r="D84" s="41" t="s">
        <v>21</v>
      </c>
      <c r="E84" s="42"/>
    </row>
    <row r="85" spans="1:5" ht="17.25" customHeight="1" x14ac:dyDescent="0.25">
      <c r="A85" s="21" t="str">
        <f>VLOOKUP(B85,'[1]LISTADO ATM'!$A$2:$C$822,3,0)</f>
        <v>ESTE</v>
      </c>
      <c r="B85" s="36">
        <v>742</v>
      </c>
      <c r="C85" s="21" t="str">
        <f>VLOOKUP(B85,'[1]LISTADO ATM'!$A$2:$B$822,2,0)</f>
        <v xml:space="preserve">ATM Oficina Plaza del Rey (La Romana) </v>
      </c>
      <c r="D85" s="41" t="s">
        <v>21</v>
      </c>
      <c r="E85" s="42"/>
    </row>
    <row r="86" spans="1:5" ht="17.25" customHeight="1" x14ac:dyDescent="0.25">
      <c r="A86" s="21" t="str">
        <f>VLOOKUP(B86,'[1]LISTADO ATM'!$A$2:$C$822,3,0)</f>
        <v>DISTRITO NACIONAL</v>
      </c>
      <c r="B86" s="36">
        <v>490</v>
      </c>
      <c r="C86" s="21" t="str">
        <f>VLOOKUP(B86,'[1]LISTADO ATM'!$A$2:$B$822,2,0)</f>
        <v xml:space="preserve">ATM Hospital Ney Arias Lora </v>
      </c>
      <c r="D86" s="41" t="s">
        <v>23</v>
      </c>
      <c r="E86" s="42"/>
    </row>
    <row r="87" spans="1:5" ht="17.25" customHeight="1" x14ac:dyDescent="0.25">
      <c r="A87" s="21" t="str">
        <f>VLOOKUP(B87,'[1]LISTADO ATM'!$A$2:$C$822,3,0)</f>
        <v>DISTRITO NACIONAL</v>
      </c>
      <c r="B87" s="36">
        <v>974</v>
      </c>
      <c r="C87" s="21" t="str">
        <f>VLOOKUP(B87,'[1]LISTADO ATM'!$A$2:$B$822,2,0)</f>
        <v xml:space="preserve">ATM S/M Nacional Ave. Lope de Vega </v>
      </c>
      <c r="D87" s="41" t="s">
        <v>21</v>
      </c>
      <c r="E87" s="42"/>
    </row>
    <row r="88" spans="1:5" ht="17.25" customHeight="1" x14ac:dyDescent="0.25">
      <c r="A88" s="21" t="str">
        <f>VLOOKUP(B88,'[1]LISTADO ATM'!$A$2:$C$822,3,0)</f>
        <v>ESTE</v>
      </c>
      <c r="B88" s="36">
        <v>634</v>
      </c>
      <c r="C88" s="21" t="str">
        <f>VLOOKUP(B88,'[1]LISTADO ATM'!$A$2:$B$822,2,0)</f>
        <v xml:space="preserve">ATM Ayuntamiento Los Llanos (SPM) </v>
      </c>
      <c r="D88" s="41" t="s">
        <v>21</v>
      </c>
      <c r="E88" s="42"/>
    </row>
    <row r="89" spans="1:5" ht="17.25" customHeight="1" x14ac:dyDescent="0.25">
      <c r="A89" s="21" t="str">
        <f>VLOOKUP(B89,'[1]LISTADO ATM'!$A$2:$C$822,3,0)</f>
        <v>DISTRITO NACIONAL</v>
      </c>
      <c r="B89" s="36">
        <v>710</v>
      </c>
      <c r="C89" s="21" t="str">
        <f>VLOOKUP(B89,'[1]LISTADO ATM'!$A$2:$B$822,2,0)</f>
        <v xml:space="preserve">ATM S/M Soberano </v>
      </c>
      <c r="D89" s="41" t="s">
        <v>21</v>
      </c>
      <c r="E89" s="42"/>
    </row>
    <row r="90" spans="1:5" ht="17.25" customHeight="1" x14ac:dyDescent="0.25">
      <c r="A90" s="21" t="str">
        <f>VLOOKUP(B90,'[1]LISTADO ATM'!$A$2:$C$822,3,0)</f>
        <v>ESTE</v>
      </c>
      <c r="B90" s="36">
        <v>609</v>
      </c>
      <c r="C90" s="21" t="str">
        <f>VLOOKUP(B90,'[1]LISTADO ATM'!$A$2:$B$822,2,0)</f>
        <v xml:space="preserve">ATM S/M Jumbo (San Pedro) </v>
      </c>
      <c r="D90" s="41" t="s">
        <v>21</v>
      </c>
      <c r="E90" s="42"/>
    </row>
    <row r="91" spans="1:5" ht="17.25" customHeight="1" x14ac:dyDescent="0.25">
      <c r="A91" s="21" t="str">
        <f>VLOOKUP(B91,'[1]LISTADO ATM'!$A$2:$C$822,3,0)</f>
        <v>NORTE</v>
      </c>
      <c r="B91" s="36">
        <v>956</v>
      </c>
      <c r="C91" s="21" t="str">
        <f>VLOOKUP(B91,'[1]LISTADO ATM'!$A$2:$B$822,2,0)</f>
        <v xml:space="preserve">ATM Autoservicio El Jaya (SFM) </v>
      </c>
      <c r="D91" s="41" t="s">
        <v>21</v>
      </c>
      <c r="E91" s="42"/>
    </row>
    <row r="92" spans="1:5" ht="17.25" customHeight="1" x14ac:dyDescent="0.25">
      <c r="A92" s="21" t="str">
        <f>VLOOKUP(B92,'[1]LISTADO ATM'!$A$2:$C$822,3,0)</f>
        <v>DISTRITO NACIONAL</v>
      </c>
      <c r="B92" s="36">
        <v>26</v>
      </c>
      <c r="C92" s="21" t="str">
        <f>VLOOKUP(B92,'[1]LISTADO ATM'!$A$2:$B$822,2,0)</f>
        <v>ATM S/M Jumbo San Isidro</v>
      </c>
      <c r="D92" s="41" t="s">
        <v>21</v>
      </c>
      <c r="E92" s="42"/>
    </row>
    <row r="93" spans="1:5" ht="17.25" customHeight="1" x14ac:dyDescent="0.25">
      <c r="A93" s="21" t="str">
        <f>VLOOKUP(B93,'[1]LISTADO ATM'!$A$2:$C$822,3,0)</f>
        <v>NORTE</v>
      </c>
      <c r="B93" s="36">
        <v>171</v>
      </c>
      <c r="C93" s="21" t="str">
        <f>VLOOKUP(B93,'[1]LISTADO ATM'!$A$2:$B$822,2,0)</f>
        <v xml:space="preserve">ATM Oficina Moca </v>
      </c>
      <c r="D93" s="41" t="s">
        <v>21</v>
      </c>
      <c r="E93" s="42"/>
    </row>
    <row r="94" spans="1:5" ht="17.25" customHeight="1" x14ac:dyDescent="0.25">
      <c r="A94" s="21" t="str">
        <f>VLOOKUP(B94,'[1]LISTADO ATM'!$A$2:$C$822,3,0)</f>
        <v>DISTRITO NACIONAL</v>
      </c>
      <c r="B94" s="36">
        <v>391</v>
      </c>
      <c r="C94" s="21" t="str">
        <f>VLOOKUP(B94,'[1]LISTADO ATM'!$A$2:$B$822,2,0)</f>
        <v xml:space="preserve">ATM S/M Jumbo Luperón </v>
      </c>
      <c r="D94" s="41" t="s">
        <v>21</v>
      </c>
      <c r="E94" s="42"/>
    </row>
    <row r="95" spans="1:5" ht="17.25" customHeight="1" x14ac:dyDescent="0.25">
      <c r="A95" s="21" t="str">
        <f>VLOOKUP(B95,'[1]LISTADO ATM'!$A$2:$C$822,3,0)</f>
        <v>DISTRITO NACIONAL</v>
      </c>
      <c r="B95" s="36">
        <v>406</v>
      </c>
      <c r="C95" s="21" t="str">
        <f>VLOOKUP(B95,'[1]LISTADO ATM'!$A$2:$B$822,2,0)</f>
        <v xml:space="preserve">ATM UNP Plaza Lama Máximo Gómez </v>
      </c>
      <c r="D95" s="41" t="s">
        <v>21</v>
      </c>
      <c r="E95" s="42"/>
    </row>
    <row r="96" spans="1:5" ht="17.25" customHeight="1" x14ac:dyDescent="0.25">
      <c r="A96" s="21" t="str">
        <f>VLOOKUP(B96,'[1]LISTADO ATM'!$A$2:$C$822,3,0)</f>
        <v>DISTRITO NACIONAL</v>
      </c>
      <c r="B96" s="36">
        <v>527</v>
      </c>
      <c r="C96" s="21" t="str">
        <f>VLOOKUP(B96,'[1]LISTADO ATM'!$A$2:$B$822,2,0)</f>
        <v>ATM Oficina Zona Oriental II</v>
      </c>
      <c r="D96" s="41" t="s">
        <v>21</v>
      </c>
      <c r="E96" s="42"/>
    </row>
    <row r="97" spans="1:5" ht="17.25" customHeight="1" x14ac:dyDescent="0.25">
      <c r="A97" s="21" t="str">
        <f>VLOOKUP(B97,'[1]LISTADO ATM'!$A$2:$C$822,3,0)</f>
        <v>SUR</v>
      </c>
      <c r="B97" s="36">
        <v>537</v>
      </c>
      <c r="C97" s="21" t="str">
        <f>VLOOKUP(B97,'[1]LISTADO ATM'!$A$2:$B$822,2,0)</f>
        <v xml:space="preserve">ATM Estación Texaco Enriquillo (Barahona) </v>
      </c>
      <c r="D97" s="41" t="s">
        <v>26</v>
      </c>
      <c r="E97" s="42"/>
    </row>
    <row r="98" spans="1:5" ht="18.75" thickBot="1" x14ac:dyDescent="0.3">
      <c r="A98" s="25" t="s">
        <v>11</v>
      </c>
      <c r="B98" s="38">
        <f>COUNT(B84:B97)</f>
        <v>14</v>
      </c>
      <c r="C98" s="22"/>
      <c r="D98" s="22"/>
      <c r="E98" s="23"/>
    </row>
  </sheetData>
  <mergeCells count="26">
    <mergeCell ref="D96:E96"/>
    <mergeCell ref="D97:E97"/>
    <mergeCell ref="D91:E91"/>
    <mergeCell ref="D92:E92"/>
    <mergeCell ref="D93:E93"/>
    <mergeCell ref="D94:E94"/>
    <mergeCell ref="D95:E95"/>
    <mergeCell ref="D89:E89"/>
    <mergeCell ref="D90:E90"/>
    <mergeCell ref="D85:E85"/>
    <mergeCell ref="D86:E86"/>
    <mergeCell ref="D87:E87"/>
    <mergeCell ref="D88:E88"/>
    <mergeCell ref="D84:E84"/>
    <mergeCell ref="A1:E1"/>
    <mergeCell ref="A2:E2"/>
    <mergeCell ref="A7:E7"/>
    <mergeCell ref="C10:E10"/>
    <mergeCell ref="A12:E12"/>
    <mergeCell ref="C15:E15"/>
    <mergeCell ref="A17:E17"/>
    <mergeCell ref="D83:E83"/>
    <mergeCell ref="A82:E82"/>
    <mergeCell ref="A79:B79"/>
    <mergeCell ref="A63:E63"/>
    <mergeCell ref="A43:E4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97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97 925 307 813 956 654 288 44 836                                                     </v>
      </c>
    </row>
    <row r="3" spans="2:6" ht="18.75" thickBot="1" x14ac:dyDescent="0.3">
      <c r="B3" s="21">
        <v>925</v>
      </c>
      <c r="C3" s="28" t="s">
        <v>17</v>
      </c>
    </row>
    <row r="4" spans="2:6" ht="18.75" thickBot="1" x14ac:dyDescent="0.3">
      <c r="B4" s="21">
        <v>307</v>
      </c>
      <c r="C4" s="28" t="s">
        <v>17</v>
      </c>
    </row>
    <row r="5" spans="2:6" ht="18.75" thickBot="1" x14ac:dyDescent="0.3">
      <c r="B5" s="21">
        <v>813</v>
      </c>
      <c r="C5" s="28" t="s">
        <v>17</v>
      </c>
    </row>
    <row r="6" spans="2:6" ht="18.75" thickBot="1" x14ac:dyDescent="0.3">
      <c r="B6" s="21">
        <v>956</v>
      </c>
      <c r="C6" s="28" t="s">
        <v>17</v>
      </c>
    </row>
    <row r="7" spans="2:6" ht="18.75" thickBot="1" x14ac:dyDescent="0.3">
      <c r="B7" s="21">
        <v>654</v>
      </c>
      <c r="C7" s="28" t="s">
        <v>17</v>
      </c>
    </row>
    <row r="8" spans="2:6" ht="18.75" thickBot="1" x14ac:dyDescent="0.3">
      <c r="B8" s="21">
        <v>288</v>
      </c>
      <c r="C8" s="28" t="s">
        <v>17</v>
      </c>
    </row>
    <row r="9" spans="2:6" ht="18.75" thickBot="1" x14ac:dyDescent="0.3">
      <c r="B9" s="21">
        <v>44</v>
      </c>
      <c r="C9" s="28" t="s">
        <v>17</v>
      </c>
    </row>
    <row r="10" spans="2:6" ht="18.75" thickBot="1" x14ac:dyDescent="0.3">
      <c r="B10" s="21">
        <v>836</v>
      </c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177" priority="1105"/>
  </conditionalFormatting>
  <conditionalFormatting sqref="B35:B68">
    <cfRule type="duplicateValues" dxfId="176" priority="1103"/>
  </conditionalFormatting>
  <conditionalFormatting sqref="B31:B34">
    <cfRule type="duplicateValues" dxfId="175" priority="313"/>
  </conditionalFormatting>
  <conditionalFormatting sqref="B31:B34">
    <cfRule type="duplicateValues" dxfId="174" priority="311"/>
    <cfRule type="duplicateValues" dxfId="173" priority="312"/>
  </conditionalFormatting>
  <conditionalFormatting sqref="B31:B34">
    <cfRule type="duplicateValues" dxfId="172" priority="310"/>
  </conditionalFormatting>
  <conditionalFormatting sqref="B31:B34">
    <cfRule type="duplicateValues" dxfId="171" priority="309"/>
  </conditionalFormatting>
  <conditionalFormatting sqref="B31:B34">
    <cfRule type="duplicateValues" dxfId="170" priority="307"/>
    <cfRule type="duplicateValues" dxfId="169" priority="308"/>
  </conditionalFormatting>
  <conditionalFormatting sqref="B31:B34">
    <cfRule type="duplicateValues" dxfId="168" priority="306"/>
  </conditionalFormatting>
  <conditionalFormatting sqref="B29:B30">
    <cfRule type="duplicateValues" dxfId="167" priority="219"/>
  </conditionalFormatting>
  <conditionalFormatting sqref="B29:B30">
    <cfRule type="duplicateValues" dxfId="166" priority="217"/>
    <cfRule type="duplicateValues" dxfId="165" priority="218"/>
  </conditionalFormatting>
  <conditionalFormatting sqref="B29:B30">
    <cfRule type="duplicateValues" dxfId="164" priority="223"/>
  </conditionalFormatting>
  <conditionalFormatting sqref="B29:B30">
    <cfRule type="duplicateValues" dxfId="163" priority="224"/>
    <cfRule type="duplicateValues" dxfId="162" priority="225"/>
  </conditionalFormatting>
  <conditionalFormatting sqref="B14:B28">
    <cfRule type="duplicateValues" dxfId="161" priority="74"/>
    <cfRule type="duplicateValues" dxfId="160" priority="75"/>
  </conditionalFormatting>
  <conditionalFormatting sqref="B14:B28">
    <cfRule type="duplicateValues" dxfId="159" priority="71"/>
    <cfRule type="duplicateValues" dxfId="158" priority="72"/>
    <cfRule type="duplicateValues" dxfId="157" priority="73"/>
  </conditionalFormatting>
  <conditionalFormatting sqref="B14:B28">
    <cfRule type="duplicateValues" dxfId="156" priority="70"/>
  </conditionalFormatting>
  <conditionalFormatting sqref="B14:B28">
    <cfRule type="duplicateValues" dxfId="155" priority="69"/>
  </conditionalFormatting>
  <conditionalFormatting sqref="B14:B28">
    <cfRule type="duplicateValues" dxfId="154" priority="67"/>
    <cfRule type="duplicateValues" dxfId="153" priority="68"/>
  </conditionalFormatting>
  <conditionalFormatting sqref="B14:B28">
    <cfRule type="duplicateValues" dxfId="152" priority="64"/>
    <cfRule type="duplicateValues" dxfId="151" priority="65"/>
    <cfRule type="duplicateValues" dxfId="150" priority="66"/>
  </conditionalFormatting>
  <conditionalFormatting sqref="B14:B28">
    <cfRule type="duplicateValues" dxfId="149" priority="63"/>
  </conditionalFormatting>
  <conditionalFormatting sqref="B7:B13">
    <cfRule type="duplicateValues" dxfId="148" priority="29"/>
    <cfRule type="duplicateValues" dxfId="147" priority="30"/>
  </conditionalFormatting>
  <conditionalFormatting sqref="B7:B13">
    <cfRule type="duplicateValues" dxfId="146" priority="26"/>
    <cfRule type="duplicateValues" dxfId="145" priority="27"/>
    <cfRule type="duplicateValues" dxfId="144" priority="28"/>
  </conditionalFormatting>
  <conditionalFormatting sqref="B7:B13">
    <cfRule type="duplicateValues" dxfId="143" priority="25"/>
  </conditionalFormatting>
  <conditionalFormatting sqref="B7:B13">
    <cfRule type="duplicateValues" dxfId="142" priority="24"/>
  </conditionalFormatting>
  <conditionalFormatting sqref="B7:B13">
    <cfRule type="duplicateValues" dxfId="141" priority="23"/>
  </conditionalFormatting>
  <conditionalFormatting sqref="B7:B13">
    <cfRule type="duplicateValues" dxfId="140" priority="21"/>
    <cfRule type="duplicateValues" dxfId="139" priority="22"/>
  </conditionalFormatting>
  <conditionalFormatting sqref="B7:B13">
    <cfRule type="duplicateValues" dxfId="138" priority="18"/>
    <cfRule type="duplicateValues" dxfId="137" priority="19"/>
    <cfRule type="duplicateValues" dxfId="136" priority="20"/>
  </conditionalFormatting>
  <conditionalFormatting sqref="B7:B13">
    <cfRule type="duplicateValues" dxfId="135" priority="17"/>
  </conditionalFormatting>
  <conditionalFormatting sqref="B7:B13">
    <cfRule type="duplicateValues" dxfId="134" priority="16"/>
  </conditionalFormatting>
  <conditionalFormatting sqref="B7:B13">
    <cfRule type="duplicateValues" dxfId="133" priority="15"/>
  </conditionalFormatting>
  <conditionalFormatting sqref="B7:B13">
    <cfRule type="duplicateValues" dxfId="132" priority="14"/>
  </conditionalFormatting>
  <conditionalFormatting sqref="B7:B13">
    <cfRule type="duplicateValues" dxfId="131" priority="12"/>
    <cfRule type="duplicateValues" dxfId="130" priority="13"/>
  </conditionalFormatting>
  <conditionalFormatting sqref="B7:B13">
    <cfRule type="duplicateValues" dxfId="129" priority="9"/>
    <cfRule type="duplicateValues" dxfId="128" priority="10"/>
    <cfRule type="duplicateValues" dxfId="127" priority="11"/>
  </conditionalFormatting>
  <conditionalFormatting sqref="B7:B13">
    <cfRule type="duplicateValues" dxfId="126" priority="8"/>
  </conditionalFormatting>
  <conditionalFormatting sqref="B7:B13">
    <cfRule type="duplicateValues" dxfId="125" priority="7"/>
  </conditionalFormatting>
  <conditionalFormatting sqref="B2:B6">
    <cfRule type="duplicateValues" dxfId="124" priority="5"/>
    <cfRule type="duplicateValues" dxfId="123" priority="6"/>
  </conditionalFormatting>
  <conditionalFormatting sqref="B2:B6">
    <cfRule type="duplicateValues" dxfId="122" priority="2"/>
    <cfRule type="duplicateValues" dxfId="121" priority="3"/>
    <cfRule type="duplicateValues" dxfId="120" priority="4"/>
  </conditionalFormatting>
  <conditionalFormatting sqref="B2:B6">
    <cfRule type="duplicateValues" dxfId="11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2021-06-28T06:39:21Z</dcterms:modified>
</cp:coreProperties>
</file>