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9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Efectivo!$A$18:$E$20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0" i="1" l="1"/>
  <c r="C59" i="1"/>
  <c r="A59" i="1"/>
  <c r="C58" i="1"/>
  <c r="A58" i="1"/>
  <c r="C43" i="1"/>
  <c r="A43" i="1"/>
  <c r="C79" i="1"/>
  <c r="A79" i="1"/>
  <c r="C28" i="1"/>
  <c r="C29" i="1"/>
  <c r="C30" i="1"/>
  <c r="C31" i="1"/>
  <c r="A28" i="1"/>
  <c r="A29" i="1"/>
  <c r="A30" i="1"/>
  <c r="A31" i="1"/>
  <c r="B80" i="1"/>
  <c r="C78" i="1"/>
  <c r="A78" i="1"/>
  <c r="C77" i="1"/>
  <c r="A77" i="1"/>
  <c r="C75" i="1"/>
  <c r="A75" i="1"/>
  <c r="C74" i="1"/>
  <c r="A74" i="1"/>
  <c r="C73" i="1"/>
  <c r="A73" i="1"/>
  <c r="C72" i="1"/>
  <c r="A72" i="1"/>
  <c r="C71" i="1"/>
  <c r="A71" i="1"/>
  <c r="A25" i="1" l="1"/>
  <c r="C25" i="1"/>
  <c r="A21" i="1"/>
  <c r="A22" i="1"/>
  <c r="A23" i="1"/>
  <c r="C21" i="1"/>
  <c r="C22" i="1"/>
  <c r="C23" i="1"/>
  <c r="A24" i="1"/>
  <c r="C24" i="1"/>
  <c r="A52" i="1"/>
  <c r="C52" i="1"/>
  <c r="A51" i="1"/>
  <c r="C51" i="1"/>
  <c r="A53" i="1"/>
  <c r="C53" i="1"/>
  <c r="A55" i="1"/>
  <c r="C55" i="1"/>
  <c r="B10" i="1" l="1"/>
  <c r="B44" i="1"/>
  <c r="A76" i="1" l="1"/>
  <c r="A68" i="1"/>
  <c r="A69" i="1"/>
  <c r="C76" i="1"/>
  <c r="C68" i="1"/>
  <c r="C69" i="1"/>
  <c r="A40" i="1" l="1"/>
  <c r="C40" i="1"/>
  <c r="A41" i="1"/>
  <c r="C41" i="1"/>
  <c r="A42" i="1"/>
  <c r="C42" i="1"/>
  <c r="A39" i="1"/>
  <c r="C39" i="1"/>
  <c r="A26" i="1"/>
  <c r="C26" i="1"/>
  <c r="A27" i="1"/>
  <c r="C27" i="1"/>
  <c r="B15" i="1"/>
  <c r="B32" i="1"/>
  <c r="A20" i="1"/>
  <c r="C20" i="1"/>
  <c r="A54" i="1"/>
  <c r="C54" i="1"/>
  <c r="A14" i="1"/>
  <c r="C14" i="1"/>
  <c r="A56" i="1"/>
  <c r="C56" i="1"/>
  <c r="A70" i="1"/>
  <c r="C70" i="1"/>
  <c r="A38" i="1"/>
  <c r="C38" i="1"/>
  <c r="A37" i="1"/>
  <c r="C37" i="1"/>
  <c r="A9" i="1" l="1"/>
  <c r="C9" i="1"/>
  <c r="C19" i="1" l="1"/>
  <c r="A19" i="1"/>
  <c r="A57" i="1"/>
  <c r="C57" i="1"/>
  <c r="A48" i="1"/>
  <c r="C48" i="1"/>
  <c r="A50" i="1" l="1"/>
  <c r="C50" i="1"/>
  <c r="A49" i="1"/>
  <c r="C49" i="1"/>
  <c r="A67" i="1" l="1"/>
  <c r="C67" i="1"/>
  <c r="A36" i="1"/>
  <c r="C36" i="1"/>
  <c r="F2" i="3" l="1"/>
  <c r="A63" i="1"/>
</calcChain>
</file>

<file path=xl/sharedStrings.xml><?xml version="1.0" encoding="utf-8"?>
<sst xmlns="http://schemas.openxmlformats.org/spreadsheetml/2006/main" count="984" uniqueCount="30">
  <si>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</si>
  <si>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</si>
  <si>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</si>
  <si>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</si>
  <si>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</si>
  <si>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</si>
  <si>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</si>
  <si>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</si>
  <si>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</si>
  <si>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</si>
  <si>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</si>
  <si>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</si>
  <si>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</si>
  <si>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</si>
  <si>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</si>
  <si>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</si>
  <si>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</si>
  <si>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</si>
  <si>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</si>
  <si>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</si>
  <si>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</si>
  <si>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</si>
  <si>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</si>
  <si>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GAVETA DE DEPOSITO LLENA</t>
  </si>
  <si>
    <t>GAVETA DE RECHAZO LLENA</t>
  </si>
  <si>
    <t>3335934105</t>
  </si>
  <si>
    <t>3335934029</t>
  </si>
  <si>
    <t>3335933985</t>
  </si>
  <si>
    <t>2 Gavetas Vacias &amp; 1 Gavetas Fallando</t>
  </si>
  <si>
    <t>2 Gavetas Fallando &amp; 1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</si>
</sst>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firstColumnStripe" dxfId="1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="70" zoomScaleNormal="70" workbookViewId="0">
      <selection activeCell="E80" sqref="A1:E80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44" t="s">
        <v>1</v>
      </c>
      <c r="B1" s="45"/>
      <c r="C1" s="45"/>
      <c r="D1" s="45"/>
      <c r="E1" s="46"/>
    </row>
    <row r="2" spans="1:5" ht="25.5" customHeight="1" x14ac:dyDescent="0.25">
      <c r="A2" s="47" t="s">
        <v>0</v>
      </c>
      <c r="B2" s="48"/>
      <c r="C2" s="48"/>
      <c r="D2" s="48"/>
      <c r="E2" s="49"/>
    </row>
    <row r="3" spans="1:5" ht="18" x14ac:dyDescent="0.25">
      <c r="B3" s="34"/>
      <c r="C3" s="1"/>
      <c r="D3" s="1"/>
      <c r="E3" s="9"/>
    </row>
    <row r="4" spans="1:5" ht="18.75" thickBot="1" x14ac:dyDescent="0.3">
      <c r="A4" s="7" t="s">
        <v>2</v>
      </c>
      <c r="B4" s="35">
        <v>44375.708333333336</v>
      </c>
      <c r="C4" s="1"/>
      <c r="D4" s="1"/>
      <c r="E4" s="10"/>
    </row>
    <row r="5" spans="1:5" ht="18.75" thickBot="1" x14ac:dyDescent="0.3">
      <c r="A5" s="7" t="s">
        <v>3</v>
      </c>
      <c r="B5" s="35">
        <v>44376.25</v>
      </c>
      <c r="C5" s="8"/>
      <c r="D5" s="1"/>
      <c r="E5" s="10"/>
    </row>
    <row r="6" spans="1:5" ht="12.75" customHeight="1" x14ac:dyDescent="0.25">
      <c r="B6" s="34"/>
      <c r="C6" s="1"/>
      <c r="D6" s="1"/>
      <c r="E6" s="12"/>
    </row>
    <row r="7" spans="1:5" ht="18" customHeight="1" x14ac:dyDescent="0.25">
      <c r="A7" s="50" t="s">
        <v>4</v>
      </c>
      <c r="B7" s="51"/>
      <c r="C7" s="51"/>
      <c r="D7" s="51"/>
      <c r="E7" s="52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" x14ac:dyDescent="0.25">
      <c r="A9" s="21" t="e">
        <f>VLOOKUP(B9,'[1]LISTADO ATM'!$A$2:$C$822,3,0)</f>
        <v>#N/A</v>
      </c>
      <c r="B9" s="21"/>
      <c r="C9" s="24" t="e">
        <f>VLOOKUP(B9,'[1]LISTADO ATM'!$A$2:$B$822,2,0)</f>
        <v>#N/A</v>
      </c>
      <c r="D9" s="15" t="s">
        <v>22</v>
      </c>
      <c r="E9" s="26"/>
    </row>
    <row r="10" spans="1:5" ht="18.75" thickBot="1" x14ac:dyDescent="0.3">
      <c r="A10" s="3" t="s">
        <v>11</v>
      </c>
      <c r="B10" s="38">
        <f>COUNT(B9:B9)</f>
        <v>0</v>
      </c>
      <c r="C10" s="53"/>
      <c r="D10" s="54"/>
      <c r="E10" s="55"/>
    </row>
    <row r="11" spans="1:5" x14ac:dyDescent="0.25">
      <c r="B11" s="5"/>
      <c r="E11" s="5"/>
    </row>
    <row r="12" spans="1:5" ht="18" customHeight="1" x14ac:dyDescent="0.25">
      <c r="A12" s="50" t="s">
        <v>16</v>
      </c>
      <c r="B12" s="51"/>
      <c r="C12" s="51"/>
      <c r="D12" s="51"/>
      <c r="E12" s="52"/>
    </row>
    <row r="13" spans="1:5" ht="18" x14ac:dyDescent="0.25">
      <c r="A13" s="2" t="s">
        <v>5</v>
      </c>
      <c r="B13" s="6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6"/>
    </row>
    <row r="15" spans="1:5" ht="18.75" thickBot="1" x14ac:dyDescent="0.3">
      <c r="A15" s="3" t="s">
        <v>11</v>
      </c>
      <c r="B15" s="38">
        <f>COUNT(B14:B14)</f>
        <v>0</v>
      </c>
      <c r="C15" s="53"/>
      <c r="D15" s="54"/>
      <c r="E15" s="55"/>
    </row>
    <row r="16" spans="1:5" ht="15.75" thickBot="1" x14ac:dyDescent="0.3">
      <c r="B16" s="5"/>
      <c r="E16" s="5"/>
    </row>
    <row r="17" spans="1:5" ht="18.75" customHeight="1" thickBot="1" x14ac:dyDescent="0.3">
      <c r="A17" s="56" t="s">
        <v>14</v>
      </c>
      <c r="B17" s="57"/>
      <c r="C17" s="57"/>
      <c r="D17" s="57"/>
      <c r="E17" s="58"/>
    </row>
    <row r="18" spans="1:5" ht="18" x14ac:dyDescent="0.25">
      <c r="A18" s="2" t="s">
        <v>5</v>
      </c>
      <c r="B18" s="6" t="s">
        <v>6</v>
      </c>
      <c r="C18" s="2" t="s">
        <v>7</v>
      </c>
      <c r="D18" s="2" t="s">
        <v>8</v>
      </c>
      <c r="E18" s="2" t="s">
        <v>9</v>
      </c>
    </row>
    <row r="19" spans="1:5" ht="18" x14ac:dyDescent="0.25">
      <c r="A19" s="21" t="str">
        <f>VLOOKUP(B19,'[1]LISTADO ATM'!$A$2:$C$822,3,0)</f>
        <v>DISTRITO NACIONAL</v>
      </c>
      <c r="B19" s="21">
        <v>958</v>
      </c>
      <c r="C19" s="24" t="str">
        <f>VLOOKUP(B19,'[1]LISTADO ATM'!$A$2:$B$822,2,0)</f>
        <v xml:space="preserve">ATM Olé Aut. San Isidro </v>
      </c>
      <c r="D19" s="14" t="s">
        <v>10</v>
      </c>
      <c r="E19" s="26">
        <v>3335933178</v>
      </c>
    </row>
    <row r="20" spans="1:5" ht="18" x14ac:dyDescent="0.25">
      <c r="A20" s="21" t="str">
        <f>VLOOKUP(B20,'[1]LISTADO ATM'!$A$2:$C$822,3,0)</f>
        <v>DISTRITO NACIONAL</v>
      </c>
      <c r="B20" s="21">
        <v>527</v>
      </c>
      <c r="C20" s="24" t="str">
        <f>VLOOKUP(B20,'[1]LISTADO ATM'!$A$2:$B$822,2,0)</f>
        <v>ATM Oficina Zona Oriental II</v>
      </c>
      <c r="D20" s="14" t="s">
        <v>10</v>
      </c>
      <c r="E20" s="26" t="s">
        <v>25</v>
      </c>
    </row>
    <row r="21" spans="1:5" ht="18" x14ac:dyDescent="0.25">
      <c r="A21" s="21" t="str">
        <f>VLOOKUP(B21,'[1]LISTADO ATM'!$A$2:$C$822,3,0)</f>
        <v>ESTE</v>
      </c>
      <c r="B21" s="21">
        <v>824</v>
      </c>
      <c r="C21" s="24" t="str">
        <f>VLOOKUP(B21,'[1]LISTADO ATM'!$A$2:$B$822,2,0)</f>
        <v xml:space="preserve">ATM Multiplaza (Higuey) </v>
      </c>
      <c r="D21" s="14" t="s">
        <v>10</v>
      </c>
      <c r="E21" s="26">
        <v>3335935163</v>
      </c>
    </row>
    <row r="22" spans="1:5" ht="18" x14ac:dyDescent="0.25">
      <c r="A22" s="21" t="str">
        <f>VLOOKUP(B22,'[1]LISTADO ATM'!$A$2:$C$822,3,0)</f>
        <v>NORTE</v>
      </c>
      <c r="B22" s="21">
        <v>728</v>
      </c>
      <c r="C22" s="24" t="str">
        <f>VLOOKUP(B22,'[1]LISTADO ATM'!$A$2:$B$822,2,0)</f>
        <v xml:space="preserve">ATM UNP La Vega Oficina Regional Norcentral </v>
      </c>
      <c r="D22" s="14" t="s">
        <v>10</v>
      </c>
      <c r="E22" s="26">
        <v>3335935160</v>
      </c>
    </row>
    <row r="23" spans="1:5" ht="18" x14ac:dyDescent="0.25">
      <c r="A23" s="21" t="str">
        <f>VLOOKUP(B23,'[1]LISTADO ATM'!$A$2:$C$822,3,0)</f>
        <v>ESTE</v>
      </c>
      <c r="B23" s="21">
        <v>268</v>
      </c>
      <c r="C23" s="24" t="str">
        <f>VLOOKUP(B23,'[1]LISTADO ATM'!$A$2:$B$822,2,0)</f>
        <v xml:space="preserve">ATM Autobanco La Altagracia (Higuey) </v>
      </c>
      <c r="D23" s="14" t="s">
        <v>10</v>
      </c>
      <c r="E23" s="26">
        <v>3335935164</v>
      </c>
    </row>
    <row r="24" spans="1:5" ht="18" x14ac:dyDescent="0.25">
      <c r="A24" s="21" t="str">
        <f>VLOOKUP(B24,'[1]LISTADO ATM'!$A$2:$C$822,3,0)</f>
        <v>DISTRITO NACIONAL</v>
      </c>
      <c r="B24" s="21">
        <v>194</v>
      </c>
      <c r="C24" s="24" t="str">
        <f>VLOOKUP(B24,'[1]LISTADO ATM'!$A$2:$B$822,2,0)</f>
        <v xml:space="preserve">ATM UNP Pantoja </v>
      </c>
      <c r="D24" s="14" t="s">
        <v>10</v>
      </c>
      <c r="E24" s="26">
        <v>3335935157</v>
      </c>
    </row>
    <row r="25" spans="1:5" ht="18" x14ac:dyDescent="0.25">
      <c r="A25" s="21" t="str">
        <f>VLOOKUP(B25,'[1]LISTADO ATM'!$A$2:$C$822,3,0)</f>
        <v>NORTE</v>
      </c>
      <c r="B25" s="21">
        <v>687</v>
      </c>
      <c r="C25" s="24" t="str">
        <f>VLOOKUP(B25,'[1]LISTADO ATM'!$A$2:$B$822,2,0)</f>
        <v>ATM Oficina Monterrico II</v>
      </c>
      <c r="D25" s="14" t="s">
        <v>10</v>
      </c>
      <c r="E25" s="26">
        <v>3335935173</v>
      </c>
    </row>
    <row r="26" spans="1:5" ht="18" x14ac:dyDescent="0.25">
      <c r="A26" s="21" t="str">
        <f>VLOOKUP(B26,'[1]LISTADO ATM'!$A$2:$C$822,3,0)</f>
        <v>ESTE</v>
      </c>
      <c r="B26" s="21">
        <v>609</v>
      </c>
      <c r="C26" s="24" t="str">
        <f>VLOOKUP(B26,'[1]LISTADO ATM'!$A$2:$B$822,2,0)</f>
        <v xml:space="preserve">ATM S/M Jumbo (San Pedro) </v>
      </c>
      <c r="D26" s="14" t="s">
        <v>10</v>
      </c>
      <c r="E26" s="26">
        <v>3335934993</v>
      </c>
    </row>
    <row r="27" spans="1:5" ht="18" x14ac:dyDescent="0.25">
      <c r="A27" s="21" t="str">
        <f>VLOOKUP(B27,'[1]LISTADO ATM'!$A$2:$C$822,3,0)</f>
        <v>ESTE</v>
      </c>
      <c r="B27" s="21">
        <v>293</v>
      </c>
      <c r="C27" s="24" t="str">
        <f>VLOOKUP(B27,'[1]LISTADO ATM'!$A$2:$B$822,2,0)</f>
        <v xml:space="preserve">ATM S/M Nueva Visión (San Pedro) </v>
      </c>
      <c r="D27" s="14" t="s">
        <v>10</v>
      </c>
      <c r="E27" s="26">
        <v>3335935046</v>
      </c>
    </row>
    <row r="28" spans="1:5" ht="18" x14ac:dyDescent="0.25">
      <c r="A28" s="21" t="str">
        <f>VLOOKUP(B28,'[1]LISTADO ATM'!$A$2:$C$822,3,0)</f>
        <v>NORTE</v>
      </c>
      <c r="B28" s="21">
        <v>538</v>
      </c>
      <c r="C28" s="24" t="str">
        <f>VLOOKUP(B28,'[1]LISTADO ATM'!$A$2:$B$822,2,0)</f>
        <v>ATM  Autoservicio San Fco. Macorís</v>
      </c>
      <c r="D28" s="14" t="s">
        <v>10</v>
      </c>
      <c r="E28" s="26">
        <v>3335935178</v>
      </c>
    </row>
    <row r="29" spans="1:5" ht="18" x14ac:dyDescent="0.25">
      <c r="A29" s="21" t="str">
        <f>VLOOKUP(B29,'[1]LISTADO ATM'!$A$2:$C$822,3,0)</f>
        <v>DISTRITO NACIONAL</v>
      </c>
      <c r="B29" s="21">
        <v>684</v>
      </c>
      <c r="C29" s="24" t="str">
        <f>VLOOKUP(B29,'[1]LISTADO ATM'!$A$2:$B$822,2,0)</f>
        <v>ATM Estación Texaco Prolongación 27 Febrero</v>
      </c>
      <c r="D29" s="14" t="s">
        <v>10</v>
      </c>
      <c r="E29" s="26">
        <v>3335935179</v>
      </c>
    </row>
    <row r="30" spans="1:5" ht="18" x14ac:dyDescent="0.25">
      <c r="A30" s="21" t="str">
        <f>VLOOKUP(B30,'[1]LISTADO ATM'!$A$2:$C$822,3,0)</f>
        <v>NORTE</v>
      </c>
      <c r="B30" s="21">
        <v>950</v>
      </c>
      <c r="C30" s="24" t="str">
        <f>VLOOKUP(B30,'[1]LISTADO ATM'!$A$2:$B$822,2,0)</f>
        <v xml:space="preserve">ATM Oficina Monterrico </v>
      </c>
      <c r="D30" s="14" t="s">
        <v>10</v>
      </c>
      <c r="E30" s="26">
        <v>3335935181</v>
      </c>
    </row>
    <row r="31" spans="1:5" ht="18" x14ac:dyDescent="0.25">
      <c r="A31" s="21" t="str">
        <f>VLOOKUP(B31,'[1]LISTADO ATM'!$A$2:$C$822,3,0)</f>
        <v>NORTE</v>
      </c>
      <c r="B31" s="21">
        <v>649</v>
      </c>
      <c r="C31" s="24" t="str">
        <f>VLOOKUP(B31,'[1]LISTADO ATM'!$A$2:$B$822,2,0)</f>
        <v xml:space="preserve">ATM Oficina Galería 56 (San Francisco de Macorís) </v>
      </c>
      <c r="D31" s="14" t="s">
        <v>10</v>
      </c>
      <c r="E31" s="26">
        <v>3335935182</v>
      </c>
    </row>
    <row r="32" spans="1:5" ht="18.75" thickBot="1" x14ac:dyDescent="0.3">
      <c r="A32" s="25"/>
      <c r="B32" s="38">
        <f>COUNT(B19:B31)</f>
        <v>13</v>
      </c>
      <c r="C32" s="13"/>
      <c r="D32" s="13"/>
      <c r="E32" s="13"/>
    </row>
    <row r="33" spans="1:5" ht="15.75" thickBot="1" x14ac:dyDescent="0.3">
      <c r="B33" s="5"/>
      <c r="E33" s="5"/>
    </row>
    <row r="34" spans="1:5" ht="18.75" customHeight="1" thickBot="1" x14ac:dyDescent="0.3">
      <c r="A34" s="56" t="s">
        <v>20</v>
      </c>
      <c r="B34" s="57"/>
      <c r="C34" s="57"/>
      <c r="D34" s="57"/>
      <c r="E34" s="58"/>
    </row>
    <row r="35" spans="1:5" ht="18" x14ac:dyDescent="0.25">
      <c r="A35" s="2" t="s">
        <v>5</v>
      </c>
      <c r="B35" s="6" t="s">
        <v>6</v>
      </c>
      <c r="C35" s="2" t="s">
        <v>7</v>
      </c>
      <c r="D35" s="2" t="s">
        <v>8</v>
      </c>
      <c r="E35" s="2" t="s">
        <v>9</v>
      </c>
    </row>
    <row r="36" spans="1:5" ht="18" x14ac:dyDescent="0.25">
      <c r="A36" s="32" t="str">
        <f>VLOOKUP(B36,'[1]LISTADO ATM'!$A$2:$C$822,3,0)</f>
        <v>ESTE</v>
      </c>
      <c r="B36" s="21">
        <v>844</v>
      </c>
      <c r="C36" s="24" t="str">
        <f>VLOOKUP(B36,'[1]LISTADO ATM'!$A$2:$B$822,2,0)</f>
        <v xml:space="preserve">ATM San Juan Shopping Center (Bávaro) </v>
      </c>
      <c r="D36" s="21" t="s">
        <v>18</v>
      </c>
      <c r="E36" s="26">
        <v>3335933501</v>
      </c>
    </row>
    <row r="37" spans="1:5" ht="18" x14ac:dyDescent="0.25">
      <c r="A37" s="32" t="str">
        <f>VLOOKUP(B37,'[1]LISTADO ATM'!$A$2:$C$822,3,0)</f>
        <v>SUR</v>
      </c>
      <c r="B37" s="21">
        <v>537</v>
      </c>
      <c r="C37" s="24" t="str">
        <f>VLOOKUP(B37,'[1]LISTADO ATM'!$A$2:$B$822,2,0)</f>
        <v xml:space="preserve">ATM Estación Texaco Enriquillo (Barahona) </v>
      </c>
      <c r="D37" s="21" t="s">
        <v>18</v>
      </c>
      <c r="E37" s="26">
        <v>3335934393</v>
      </c>
    </row>
    <row r="38" spans="1:5" ht="18" x14ac:dyDescent="0.25">
      <c r="A38" s="32" t="str">
        <f>VLOOKUP(B38,'[1]LISTADO ATM'!$A$2:$C$822,3,0)</f>
        <v>DISTRITO NACIONAL</v>
      </c>
      <c r="B38" s="21">
        <v>577</v>
      </c>
      <c r="C38" s="24" t="str">
        <f>VLOOKUP(B38,'[1]LISTADO ATM'!$A$2:$B$822,2,0)</f>
        <v xml:space="preserve">ATM Olé Ave. Duarte </v>
      </c>
      <c r="D38" s="21" t="s">
        <v>18</v>
      </c>
      <c r="E38" s="26">
        <v>3335933618</v>
      </c>
    </row>
    <row r="39" spans="1:5" ht="18" x14ac:dyDescent="0.25">
      <c r="A39" s="32" t="str">
        <f>VLOOKUP(B39,'[1]LISTADO ATM'!$A$2:$C$822,3,0)</f>
        <v>DISTRITO NACIONAL</v>
      </c>
      <c r="B39" s="21">
        <v>943</v>
      </c>
      <c r="C39" s="24" t="str">
        <f>VLOOKUP(B39,'[1]LISTADO ATM'!$A$2:$B$822,2,0)</f>
        <v xml:space="preserve">ATM Oficina Tránsito Terreste </v>
      </c>
      <c r="D39" s="21" t="s">
        <v>18</v>
      </c>
      <c r="E39" s="26">
        <v>3335934900</v>
      </c>
    </row>
    <row r="40" spans="1:5" ht="18" x14ac:dyDescent="0.25">
      <c r="A40" s="32" t="str">
        <f>VLOOKUP(B40,'[1]LISTADO ATM'!$A$2:$C$822,3,0)</f>
        <v>DISTRITO NACIONAL</v>
      </c>
      <c r="B40" s="21">
        <v>476</v>
      </c>
      <c r="C40" s="24" t="str">
        <f>VLOOKUP(B40,'[1]LISTADO ATM'!$A$2:$B$822,2,0)</f>
        <v xml:space="preserve">ATM Multicentro La Sirena Las Caobas </v>
      </c>
      <c r="D40" s="21" t="s">
        <v>18</v>
      </c>
      <c r="E40" s="26">
        <v>3335934930</v>
      </c>
    </row>
    <row r="41" spans="1:5" ht="18" x14ac:dyDescent="0.25">
      <c r="A41" s="32" t="str">
        <f>VLOOKUP(B41,'[1]LISTADO ATM'!$A$2:$C$822,3,0)</f>
        <v>SUR</v>
      </c>
      <c r="B41" s="21">
        <v>995</v>
      </c>
      <c r="C41" s="24" t="str">
        <f>VLOOKUP(B41,'[1]LISTADO ATM'!$A$2:$B$822,2,0)</f>
        <v xml:space="preserve">ATM Oficina San Cristobal III (Lobby) </v>
      </c>
      <c r="D41" s="21" t="s">
        <v>18</v>
      </c>
      <c r="E41" s="26">
        <v>3335935041</v>
      </c>
    </row>
    <row r="42" spans="1:5" ht="18" x14ac:dyDescent="0.25">
      <c r="A42" s="32" t="str">
        <f>VLOOKUP(B42,'[1]LISTADO ATM'!$A$2:$C$822,3,0)</f>
        <v>ESTE</v>
      </c>
      <c r="B42" s="21">
        <v>188</v>
      </c>
      <c r="C42" s="24" t="str">
        <f>VLOOKUP(B42,'[1]LISTADO ATM'!$A$2:$B$822,2,0)</f>
        <v xml:space="preserve">ATM UNP Miches </v>
      </c>
      <c r="D42" s="21" t="s">
        <v>18</v>
      </c>
      <c r="E42" s="26">
        <v>3335935055</v>
      </c>
    </row>
    <row r="43" spans="1:5" ht="18" x14ac:dyDescent="0.25">
      <c r="A43" s="32" t="str">
        <f>VLOOKUP(B43,'[1]LISTADO ATM'!$A$2:$C$822,3,0)</f>
        <v>DISTRITO NACIONAL</v>
      </c>
      <c r="B43" s="21">
        <v>938</v>
      </c>
      <c r="C43" s="24" t="str">
        <f>VLOOKUP(B43,'[1]LISTADO ATM'!$A$2:$B$822,2,0)</f>
        <v xml:space="preserve">ATM Autobanco Oficina Filadelfia Plaza </v>
      </c>
      <c r="D43" s="21" t="s">
        <v>18</v>
      </c>
      <c r="E43" s="26">
        <v>3335935180</v>
      </c>
    </row>
    <row r="44" spans="1:5" ht="18" x14ac:dyDescent="0.25">
      <c r="A44" s="25" t="s">
        <v>11</v>
      </c>
      <c r="B44" s="37">
        <f>COUNT(B36:B43)</f>
        <v>8</v>
      </c>
      <c r="C44" s="13"/>
      <c r="D44" s="13"/>
      <c r="E44" s="13"/>
    </row>
    <row r="45" spans="1:5" ht="15.75" thickBot="1" x14ac:dyDescent="0.3">
      <c r="B45" s="5"/>
      <c r="E45" s="5"/>
    </row>
    <row r="46" spans="1:5" ht="18" customHeight="1" x14ac:dyDescent="0.25">
      <c r="A46" s="63" t="s">
        <v>13</v>
      </c>
      <c r="B46" s="64"/>
      <c r="C46" s="64"/>
      <c r="D46" s="64"/>
      <c r="E46" s="65"/>
    </row>
    <row r="47" spans="1:5" ht="18" x14ac:dyDescent="0.25">
      <c r="A47" s="2" t="s">
        <v>5</v>
      </c>
      <c r="B47" s="6" t="s">
        <v>6</v>
      </c>
      <c r="C47" s="4" t="s">
        <v>7</v>
      </c>
      <c r="D47" s="17" t="s">
        <v>8</v>
      </c>
      <c r="E47" s="17" t="s">
        <v>9</v>
      </c>
    </row>
    <row r="48" spans="1:5" ht="18" x14ac:dyDescent="0.25">
      <c r="A48" s="18" t="str">
        <f>VLOOKUP(B48,'[1]LISTADO ATM'!$A$2:$C$822,3,0)</f>
        <v>NORTE</v>
      </c>
      <c r="B48" s="21">
        <v>97</v>
      </c>
      <c r="C48" s="24" t="str">
        <f>VLOOKUP(B48,'[1]LISTADO ATM'!$A$2:$B$822,2,0)</f>
        <v xml:space="preserve">ATM Oficina Villa Riva </v>
      </c>
      <c r="D48" s="40" t="s">
        <v>23</v>
      </c>
      <c r="E48" s="26">
        <v>3335933495</v>
      </c>
    </row>
    <row r="49" spans="1:5" ht="18" x14ac:dyDescent="0.25">
      <c r="A49" s="18" t="str">
        <f>VLOOKUP(B49,'[1]LISTADO ATM'!$A$2:$C$822,3,0)</f>
        <v>DISTRITO NACIONAL</v>
      </c>
      <c r="B49" s="21">
        <v>925</v>
      </c>
      <c r="C49" s="24" t="str">
        <f>VLOOKUP(B49,'[1]LISTADO ATM'!$A$2:$B$822,2,0)</f>
        <v xml:space="preserve">ATM Oficina Plaza Lama Av. 27 de Febrero </v>
      </c>
      <c r="D49" s="40" t="s">
        <v>23</v>
      </c>
      <c r="E49" s="26">
        <v>3335933479</v>
      </c>
    </row>
    <row r="50" spans="1:5" ht="18" x14ac:dyDescent="0.25">
      <c r="A50" s="18" t="str">
        <f>VLOOKUP(B50,'[1]LISTADO ATM'!$A$2:$C$822,3,0)</f>
        <v>NORTE</v>
      </c>
      <c r="B50" s="21">
        <v>307</v>
      </c>
      <c r="C50" s="24" t="str">
        <f>VLOOKUP(B50,'[1]LISTADO ATM'!$A$2:$B$822,2,0)</f>
        <v>ATM Oficina Nagua II</v>
      </c>
      <c r="D50" s="40" t="s">
        <v>23</v>
      </c>
      <c r="E50" s="26">
        <v>3335933463</v>
      </c>
    </row>
    <row r="51" spans="1:5" ht="18" x14ac:dyDescent="0.25">
      <c r="A51" s="18" t="str">
        <f>VLOOKUP(B51,'[1]LISTADO ATM'!$A$2:$C$822,3,0)</f>
        <v>DISTRITO NACIONAL</v>
      </c>
      <c r="B51" s="21">
        <v>698</v>
      </c>
      <c r="C51" s="24" t="str">
        <f>VLOOKUP(B51,'[1]LISTADO ATM'!$A$2:$B$822,2,0)</f>
        <v>ATM Parador Bellamar</v>
      </c>
      <c r="D51" s="40" t="s">
        <v>23</v>
      </c>
      <c r="E51" s="26">
        <v>3335935153</v>
      </c>
    </row>
    <row r="52" spans="1:5" ht="18" x14ac:dyDescent="0.25">
      <c r="A52" s="18" t="str">
        <f>VLOOKUP(B52,'[1]LISTADO ATM'!$A$2:$C$822,3,0)</f>
        <v>NORTE</v>
      </c>
      <c r="B52" s="21">
        <v>388</v>
      </c>
      <c r="C52" s="24" t="str">
        <f>VLOOKUP(B52,'[1]LISTADO ATM'!$A$2:$B$822,2,0)</f>
        <v xml:space="preserve">ATM Multicentro La Sirena Puerto Plata </v>
      </c>
      <c r="D52" s="40" t="s">
        <v>23</v>
      </c>
      <c r="E52" s="26">
        <v>3335935155</v>
      </c>
    </row>
    <row r="53" spans="1:5" ht="18" x14ac:dyDescent="0.25">
      <c r="A53" s="18" t="str">
        <f>VLOOKUP(B53,'[1]LISTADO ATM'!$A$2:$C$822,3,0)</f>
        <v>SUR</v>
      </c>
      <c r="B53" s="21">
        <v>885</v>
      </c>
      <c r="C53" s="24" t="str">
        <f>VLOOKUP(B53,'[1]LISTADO ATM'!$A$2:$B$822,2,0)</f>
        <v xml:space="preserve">ATM UNP Rancho Arriba </v>
      </c>
      <c r="D53" s="40" t="s">
        <v>23</v>
      </c>
      <c r="E53" s="26">
        <v>3335935152</v>
      </c>
    </row>
    <row r="54" spans="1:5" ht="18" x14ac:dyDescent="0.25">
      <c r="A54" s="18" t="str">
        <f>VLOOKUP(B54,'[1]LISTADO ATM'!$A$2:$C$822,3,0)</f>
        <v>DISTRITO NACIONAL</v>
      </c>
      <c r="B54" s="21">
        <v>231</v>
      </c>
      <c r="C54" s="24" t="str">
        <f>VLOOKUP(B54,'[1]LISTADO ATM'!$A$2:$B$822,2,0)</f>
        <v xml:space="preserve">ATM Oficina Zona Oriental </v>
      </c>
      <c r="D54" s="40" t="s">
        <v>23</v>
      </c>
      <c r="E54" s="26" t="s">
        <v>26</v>
      </c>
    </row>
    <row r="55" spans="1:5" ht="18" x14ac:dyDescent="0.25">
      <c r="A55" s="18" t="str">
        <f>VLOOKUP(B55,'[1]LISTADO ATM'!$A$2:$C$822,3,0)</f>
        <v>SUR</v>
      </c>
      <c r="B55" s="21">
        <v>880</v>
      </c>
      <c r="C55" s="24" t="str">
        <f>VLOOKUP(B55,'[1]LISTADO ATM'!$A$2:$B$822,2,0)</f>
        <v xml:space="preserve">ATM Autoservicio Barahona II </v>
      </c>
      <c r="D55" s="40" t="s">
        <v>23</v>
      </c>
      <c r="E55" s="26">
        <v>3335935151</v>
      </c>
    </row>
    <row r="56" spans="1:5" ht="18" x14ac:dyDescent="0.25">
      <c r="A56" s="18" t="str">
        <f>VLOOKUP(B56,'[1]LISTADO ATM'!$A$2:$C$822,3,0)</f>
        <v>NORTE</v>
      </c>
      <c r="B56" s="21">
        <v>8</v>
      </c>
      <c r="C56" s="24" t="str">
        <f>VLOOKUP(B56,'[1]LISTADO ATM'!$A$2:$B$822,2,0)</f>
        <v>ATM Autoservicio Yaque</v>
      </c>
      <c r="D56" s="40" t="s">
        <v>23</v>
      </c>
      <c r="E56" s="26" t="s">
        <v>27</v>
      </c>
    </row>
    <row r="57" spans="1:5" ht="18" x14ac:dyDescent="0.25">
      <c r="A57" s="18" t="str">
        <f>VLOOKUP(B57,'[1]LISTADO ATM'!$A$2:$C$822,3,0)</f>
        <v>DISTRITO NACIONAL</v>
      </c>
      <c r="B57" s="21">
        <v>39</v>
      </c>
      <c r="C57" s="24" t="str">
        <f>VLOOKUP(B57,'[1]LISTADO ATM'!$A$2:$B$822,2,0)</f>
        <v xml:space="preserve">ATM Oficina Ovando </v>
      </c>
      <c r="D57" s="41" t="s">
        <v>24</v>
      </c>
      <c r="E57" s="26">
        <v>3335933423</v>
      </c>
    </row>
    <row r="58" spans="1:5" ht="18" x14ac:dyDescent="0.25">
      <c r="A58" s="18" t="str">
        <f>VLOOKUP(B58,'[1]LISTADO ATM'!$A$2:$C$822,3,0)</f>
        <v>ESTE</v>
      </c>
      <c r="B58" s="21">
        <v>353</v>
      </c>
      <c r="C58" s="24" t="str">
        <f>VLOOKUP(B58,'[1]LISTADO ATM'!$A$2:$B$822,2,0)</f>
        <v xml:space="preserve">ATM Estación Boulevard Juan Dolio </v>
      </c>
      <c r="D58" s="41" t="s">
        <v>24</v>
      </c>
      <c r="E58" s="26">
        <v>3335935154</v>
      </c>
    </row>
    <row r="59" spans="1:5" ht="18" x14ac:dyDescent="0.25">
      <c r="A59" s="18" t="str">
        <f>VLOOKUP(B59,'[1]LISTADO ATM'!$A$2:$C$822,3,0)</f>
        <v>NORTE</v>
      </c>
      <c r="B59" s="21">
        <v>431</v>
      </c>
      <c r="C59" s="24" t="str">
        <f>VLOOKUP(B59,'[1]LISTADO ATM'!$A$2:$B$822,2,0)</f>
        <v xml:space="preserve">ATM Autoservicio Sol (Santiago) </v>
      </c>
      <c r="D59" s="40" t="s">
        <v>23</v>
      </c>
      <c r="E59" s="26">
        <v>3335935165</v>
      </c>
    </row>
    <row r="60" spans="1:5" ht="18" x14ac:dyDescent="0.25">
      <c r="A60" s="25" t="s">
        <v>11</v>
      </c>
      <c r="B60" s="37">
        <f>COUNT(B48:B59)</f>
        <v>12</v>
      </c>
      <c r="C60" s="13"/>
      <c r="D60" s="16"/>
      <c r="E60" s="16"/>
    </row>
    <row r="61" spans="1:5" ht="15.75" thickBot="1" x14ac:dyDescent="0.3">
      <c r="B61" s="5"/>
      <c r="E61" s="5"/>
    </row>
    <row r="62" spans="1:5" ht="18.75" customHeight="1" thickBot="1" x14ac:dyDescent="0.3">
      <c r="A62" s="61" t="s">
        <v>12</v>
      </c>
      <c r="B62" s="62"/>
      <c r="C62" t="s">
        <v>17</v>
      </c>
      <c r="D62" s="5"/>
      <c r="E62" s="5"/>
    </row>
    <row r="63" spans="1:5" ht="18.75" thickBot="1" x14ac:dyDescent="0.3">
      <c r="A63" s="33">
        <f>+B32+B44+B60</f>
        <v>33</v>
      </c>
      <c r="B63" s="39"/>
    </row>
    <row r="64" spans="1:5" ht="15.75" thickBot="1" x14ac:dyDescent="0.3">
      <c r="B64" s="5"/>
      <c r="E64" s="5"/>
    </row>
    <row r="65" spans="1:5" ht="18.75" customHeight="1" thickBot="1" x14ac:dyDescent="0.3">
      <c r="A65" s="56" t="s">
        <v>15</v>
      </c>
      <c r="B65" s="57"/>
      <c r="C65" s="57"/>
      <c r="D65" s="57"/>
      <c r="E65" s="58"/>
    </row>
    <row r="66" spans="1:5" ht="18" x14ac:dyDescent="0.25">
      <c r="A66" s="6" t="s">
        <v>5</v>
      </c>
      <c r="B66" s="6" t="s">
        <v>6</v>
      </c>
      <c r="C66" s="4" t="s">
        <v>7</v>
      </c>
      <c r="D66" s="59" t="s">
        <v>8</v>
      </c>
      <c r="E66" s="60"/>
    </row>
    <row r="67" spans="1:5" ht="17.25" customHeight="1" x14ac:dyDescent="0.25">
      <c r="A67" s="21" t="str">
        <f>VLOOKUP(B67,'[1]LISTADO ATM'!$A$2:$C$822,3,0)</f>
        <v>ESTE</v>
      </c>
      <c r="B67" s="36">
        <v>634</v>
      </c>
      <c r="C67" s="21" t="str">
        <f>VLOOKUP(B67,'[1]LISTADO ATM'!$A$2:$B$822,2,0)</f>
        <v xml:space="preserve">ATM Ayuntamiento Los Llanos (SPM) </v>
      </c>
      <c r="D67" s="42" t="s">
        <v>21</v>
      </c>
      <c r="E67" s="43"/>
    </row>
    <row r="68" spans="1:5" ht="17.25" customHeight="1" x14ac:dyDescent="0.25">
      <c r="A68" s="21" t="str">
        <f>VLOOKUP(B68,'[1]LISTADO ATM'!$A$2:$C$822,3,0)</f>
        <v>DISTRITO NACIONAL</v>
      </c>
      <c r="B68" s="36">
        <v>596</v>
      </c>
      <c r="C68" s="21" t="str">
        <f>VLOOKUP(B68,'[1]LISTADO ATM'!$A$2:$B$822,2,0)</f>
        <v xml:space="preserve">ATM Autobanco Malecón Center </v>
      </c>
      <c r="D68" s="42" t="s">
        <v>21</v>
      </c>
      <c r="E68" s="43"/>
    </row>
    <row r="69" spans="1:5" ht="17.25" customHeight="1" x14ac:dyDescent="0.25">
      <c r="A69" s="21" t="str">
        <f>VLOOKUP(B69,'[1]LISTADO ATM'!$A$2:$C$822,3,0)</f>
        <v>NORTE</v>
      </c>
      <c r="B69" s="36">
        <v>888</v>
      </c>
      <c r="C69" s="21" t="str">
        <f>VLOOKUP(B69,'[1]LISTADO ATM'!$A$2:$B$822,2,0)</f>
        <v>ATM Oficina galeria 56 II (SFM)</v>
      </c>
      <c r="D69" s="42" t="s">
        <v>28</v>
      </c>
      <c r="E69" s="43"/>
    </row>
    <row r="70" spans="1:5" ht="17.25" customHeight="1" x14ac:dyDescent="0.25">
      <c r="A70" s="21" t="str">
        <f>VLOOKUP(B70,'[1]LISTADO ATM'!$A$2:$C$822,3,0)</f>
        <v>NORTE</v>
      </c>
      <c r="B70" s="36">
        <v>306</v>
      </c>
      <c r="C70" s="21" t="str">
        <f>VLOOKUP(B70,'[1]LISTADO ATM'!$A$2:$B$822,2,0)</f>
        <v>ATM Hospital Dr. Toribio</v>
      </c>
      <c r="D70" s="42" t="s">
        <v>21</v>
      </c>
      <c r="E70" s="43"/>
    </row>
    <row r="71" spans="1:5" ht="17.25" customHeight="1" x14ac:dyDescent="0.25">
      <c r="A71" s="21" t="str">
        <f>VLOOKUP(B71,'[1]LISTADO ATM'!$A$2:$C$822,3,0)</f>
        <v>NORTE</v>
      </c>
      <c r="B71" s="36">
        <v>97</v>
      </c>
      <c r="C71" s="21" t="str">
        <f>VLOOKUP(B71,'[1]LISTADO ATM'!$A$2:$B$822,2,0)</f>
        <v xml:space="preserve">ATM Oficina Villa Riva </v>
      </c>
      <c r="D71" s="42" t="s">
        <v>21</v>
      </c>
      <c r="E71" s="43"/>
    </row>
    <row r="72" spans="1:5" ht="17.25" customHeight="1" x14ac:dyDescent="0.25">
      <c r="A72" s="21" t="str">
        <f>VLOOKUP(B72,'[1]LISTADO ATM'!$A$2:$C$822,3,0)</f>
        <v>DISTRITO NACIONAL</v>
      </c>
      <c r="B72" s="36">
        <v>231</v>
      </c>
      <c r="C72" s="21" t="str">
        <f>VLOOKUP(B72,'[1]LISTADO ATM'!$A$2:$B$822,2,0)</f>
        <v xml:space="preserve">ATM Oficina Zona Oriental </v>
      </c>
      <c r="D72" s="42" t="s">
        <v>21</v>
      </c>
      <c r="E72" s="43"/>
    </row>
    <row r="73" spans="1:5" ht="17.25" customHeight="1" x14ac:dyDescent="0.25">
      <c r="A73" s="21" t="str">
        <f>VLOOKUP(B73,'[1]LISTADO ATM'!$A$2:$C$822,3,0)</f>
        <v>NORTE</v>
      </c>
      <c r="B73" s="36">
        <v>333</v>
      </c>
      <c r="C73" s="21" t="str">
        <f>VLOOKUP(B73,'[1]LISTADO ATM'!$A$2:$B$822,2,0)</f>
        <v>ATM Oficina Turey Maimón</v>
      </c>
      <c r="D73" s="42" t="s">
        <v>29</v>
      </c>
      <c r="E73" s="43"/>
    </row>
    <row r="74" spans="1:5" ht="17.25" customHeight="1" x14ac:dyDescent="0.25">
      <c r="A74" s="21" t="str">
        <f>VLOOKUP(B74,'[1]LISTADO ATM'!$A$2:$C$822,3,0)</f>
        <v>DISTRITO NACIONAL</v>
      </c>
      <c r="B74" s="36">
        <v>382</v>
      </c>
      <c r="C74" s="21" t="str">
        <f>VLOOKUP(B74,'[1]LISTADO ATM'!$A$2:$B$822,2,0)</f>
        <v>ATM Estación del Metro María Montés</v>
      </c>
      <c r="D74" s="42" t="s">
        <v>21</v>
      </c>
      <c r="E74" s="43"/>
    </row>
    <row r="75" spans="1:5" ht="17.25" customHeight="1" x14ac:dyDescent="0.25">
      <c r="A75" s="21" t="str">
        <f>VLOOKUP(B75,'[1]LISTADO ATM'!$A$2:$C$822,3,0)</f>
        <v>NORTE</v>
      </c>
      <c r="B75" s="36">
        <v>606</v>
      </c>
      <c r="C75" s="21" t="str">
        <f>VLOOKUP(B75,'[1]LISTADO ATM'!$A$2:$B$822,2,0)</f>
        <v xml:space="preserve">ATM UNP Manolo Tavarez Justo </v>
      </c>
      <c r="D75" s="42" t="s">
        <v>21</v>
      </c>
      <c r="E75" s="43"/>
    </row>
    <row r="76" spans="1:5" ht="17.25" customHeight="1" x14ac:dyDescent="0.25">
      <c r="A76" s="21" t="str">
        <f>VLOOKUP(B76,'[1]LISTADO ATM'!$A$2:$C$822,3,0)</f>
        <v>NORTE</v>
      </c>
      <c r="B76" s="36">
        <v>632</v>
      </c>
      <c r="C76" s="21" t="str">
        <f>VLOOKUP(B76,'[1]LISTADO ATM'!$A$2:$B$822,2,0)</f>
        <v xml:space="preserve">ATM Autobanco Gurabo </v>
      </c>
      <c r="D76" s="42" t="s">
        <v>21</v>
      </c>
      <c r="E76" s="43"/>
    </row>
    <row r="77" spans="1:5" ht="17.25" customHeight="1" x14ac:dyDescent="0.25">
      <c r="A77" s="21" t="str">
        <f>VLOOKUP(B77,'[1]LISTADO ATM'!$A$2:$C$822,3,0)</f>
        <v>ESTE</v>
      </c>
      <c r="B77" s="36">
        <v>772</v>
      </c>
      <c r="C77" s="21" t="str">
        <f>VLOOKUP(B77,'[1]LISTADO ATM'!$A$2:$B$822,2,0)</f>
        <v xml:space="preserve">ATM UNP Yamasá </v>
      </c>
      <c r="D77" s="42" t="s">
        <v>21</v>
      </c>
      <c r="E77" s="43"/>
    </row>
    <row r="78" spans="1:5" ht="17.25" customHeight="1" x14ac:dyDescent="0.25">
      <c r="A78" s="21" t="str">
        <f>VLOOKUP(B78,'[1]LISTADO ATM'!$A$2:$C$822,3,0)</f>
        <v>NORTE</v>
      </c>
      <c r="B78" s="36">
        <v>807</v>
      </c>
      <c r="C78" s="21" t="str">
        <f>VLOOKUP(B78,'[1]LISTADO ATM'!$A$2:$B$822,2,0)</f>
        <v xml:space="preserve">ATM S/M Morel (Mao) </v>
      </c>
      <c r="D78" s="42" t="s">
        <v>28</v>
      </c>
      <c r="E78" s="43"/>
    </row>
    <row r="79" spans="1:5" ht="17.25" customHeight="1" x14ac:dyDescent="0.25">
      <c r="A79" s="21" t="str">
        <f>VLOOKUP(B79,'[1]LISTADO ATM'!$A$2:$C$822,3,0)</f>
        <v>DISTRITO NACIONAL</v>
      </c>
      <c r="B79" s="36">
        <v>835</v>
      </c>
      <c r="C79" s="21" t="str">
        <f>VLOOKUP(B79,'[1]LISTADO ATM'!$A$2:$B$822,2,0)</f>
        <v xml:space="preserve">ATM UNP Megacentro </v>
      </c>
      <c r="D79" s="42" t="s">
        <v>21</v>
      </c>
      <c r="E79" s="43"/>
    </row>
    <row r="80" spans="1:5" ht="18.75" thickBot="1" x14ac:dyDescent="0.3">
      <c r="A80" s="25" t="s">
        <v>11</v>
      </c>
      <c r="B80" s="38">
        <f>COUNT(B67:B79)</f>
        <v>13</v>
      </c>
      <c r="C80" s="22"/>
      <c r="D80" s="22"/>
      <c r="E80" s="23"/>
    </row>
  </sheetData>
  <mergeCells count="25">
    <mergeCell ref="D71:E71"/>
    <mergeCell ref="D72:E72"/>
    <mergeCell ref="D73:E73"/>
    <mergeCell ref="D74:E74"/>
    <mergeCell ref="D75:E75"/>
    <mergeCell ref="D77:E77"/>
    <mergeCell ref="D78:E78"/>
    <mergeCell ref="D79:E79"/>
    <mergeCell ref="D70:E70"/>
    <mergeCell ref="D76:E76"/>
    <mergeCell ref="D68:E68"/>
    <mergeCell ref="D69:E69"/>
    <mergeCell ref="D67:E67"/>
    <mergeCell ref="A1:E1"/>
    <mergeCell ref="A2:E2"/>
    <mergeCell ref="A7:E7"/>
    <mergeCell ref="C10:E10"/>
    <mergeCell ref="A12:E12"/>
    <mergeCell ref="C15:E15"/>
    <mergeCell ref="A17:E17"/>
    <mergeCell ref="D66:E66"/>
    <mergeCell ref="A65:E65"/>
    <mergeCell ref="A62:B62"/>
    <mergeCell ref="A46:E46"/>
    <mergeCell ref="A34:E3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F2" sqref="F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>
        <v>85</v>
      </c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85 149 252 351 407 624 796 878                                                      </v>
      </c>
    </row>
    <row r="3" spans="2:6" ht="18.75" thickBot="1" x14ac:dyDescent="0.3">
      <c r="B3" s="21">
        <v>149</v>
      </c>
      <c r="C3" s="28" t="s">
        <v>17</v>
      </c>
    </row>
    <row r="4" spans="2:6" ht="18.75" thickBot="1" x14ac:dyDescent="0.3">
      <c r="B4" s="21">
        <v>252</v>
      </c>
      <c r="C4" s="28" t="s">
        <v>17</v>
      </c>
    </row>
    <row r="5" spans="2:6" ht="18.75" thickBot="1" x14ac:dyDescent="0.3">
      <c r="B5" s="21">
        <v>351</v>
      </c>
      <c r="C5" s="28" t="s">
        <v>17</v>
      </c>
    </row>
    <row r="6" spans="2:6" ht="18.75" thickBot="1" x14ac:dyDescent="0.3">
      <c r="B6" s="21">
        <v>407</v>
      </c>
      <c r="C6" s="28" t="s">
        <v>17</v>
      </c>
    </row>
    <row r="7" spans="2:6" ht="18.75" thickBot="1" x14ac:dyDescent="0.3">
      <c r="B7" s="21">
        <v>624</v>
      </c>
      <c r="C7" s="28" t="s">
        <v>17</v>
      </c>
    </row>
    <row r="8" spans="2:6" ht="18.75" thickBot="1" x14ac:dyDescent="0.3">
      <c r="B8" s="21">
        <v>796</v>
      </c>
      <c r="C8" s="28" t="s">
        <v>17</v>
      </c>
    </row>
    <row r="9" spans="2:6" ht="18.75" thickBot="1" x14ac:dyDescent="0.3">
      <c r="B9" s="21">
        <v>878</v>
      </c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135" priority="1194"/>
  </conditionalFormatting>
  <conditionalFormatting sqref="B35:B68">
    <cfRule type="duplicateValues" dxfId="134" priority="1192"/>
  </conditionalFormatting>
  <conditionalFormatting sqref="B31:B34">
    <cfRule type="duplicateValues" dxfId="133" priority="402"/>
  </conditionalFormatting>
  <conditionalFormatting sqref="B31:B34">
    <cfRule type="duplicateValues" dxfId="132" priority="400"/>
    <cfRule type="duplicateValues" dxfId="131" priority="401"/>
  </conditionalFormatting>
  <conditionalFormatting sqref="B31:B34">
    <cfRule type="duplicateValues" dxfId="130" priority="399"/>
  </conditionalFormatting>
  <conditionalFormatting sqref="B31:B34">
    <cfRule type="duplicateValues" dxfId="129" priority="398"/>
  </conditionalFormatting>
  <conditionalFormatting sqref="B31:B34">
    <cfRule type="duplicateValues" dxfId="128" priority="396"/>
    <cfRule type="duplicateValues" dxfId="127" priority="397"/>
  </conditionalFormatting>
  <conditionalFormatting sqref="B31:B34">
    <cfRule type="duplicateValues" dxfId="126" priority="395"/>
  </conditionalFormatting>
  <conditionalFormatting sqref="B29:B30">
    <cfRule type="duplicateValues" dxfId="125" priority="308"/>
  </conditionalFormatting>
  <conditionalFormatting sqref="B29:B30">
    <cfRule type="duplicateValues" dxfId="124" priority="306"/>
    <cfRule type="duplicateValues" dxfId="123" priority="307"/>
  </conditionalFormatting>
  <conditionalFormatting sqref="B29:B30">
    <cfRule type="duplicateValues" dxfId="122" priority="312"/>
  </conditionalFormatting>
  <conditionalFormatting sqref="B29:B30">
    <cfRule type="duplicateValues" dxfId="121" priority="313"/>
    <cfRule type="duplicateValues" dxfId="120" priority="314"/>
  </conditionalFormatting>
  <conditionalFormatting sqref="B20:B28">
    <cfRule type="duplicateValues" dxfId="119" priority="163"/>
    <cfRule type="duplicateValues" dxfId="118" priority="164"/>
  </conditionalFormatting>
  <conditionalFormatting sqref="B20:B28">
    <cfRule type="duplicateValues" dxfId="117" priority="160"/>
    <cfRule type="duplicateValues" dxfId="116" priority="161"/>
    <cfRule type="duplicateValues" dxfId="115" priority="162"/>
  </conditionalFormatting>
  <conditionalFormatting sqref="B20:B28">
    <cfRule type="duplicateValues" dxfId="114" priority="159"/>
  </conditionalFormatting>
  <conditionalFormatting sqref="B20:B28">
    <cfRule type="duplicateValues" dxfId="113" priority="158"/>
  </conditionalFormatting>
  <conditionalFormatting sqref="B20:B28">
    <cfRule type="duplicateValues" dxfId="112" priority="156"/>
    <cfRule type="duplicateValues" dxfId="111" priority="157"/>
  </conditionalFormatting>
  <conditionalFormatting sqref="B20:B28">
    <cfRule type="duplicateValues" dxfId="110" priority="153"/>
    <cfRule type="duplicateValues" dxfId="109" priority="154"/>
    <cfRule type="duplicateValues" dxfId="108" priority="155"/>
  </conditionalFormatting>
  <conditionalFormatting sqref="B20:B28">
    <cfRule type="duplicateValues" dxfId="107" priority="152"/>
  </conditionalFormatting>
  <conditionalFormatting sqref="B10:B19">
    <cfRule type="duplicateValues" dxfId="77" priority="68"/>
    <cfRule type="duplicateValues" dxfId="76" priority="69"/>
  </conditionalFormatting>
  <conditionalFormatting sqref="B10:B19">
    <cfRule type="duplicateValues" dxfId="75" priority="65"/>
    <cfRule type="duplicateValues" dxfId="74" priority="66"/>
    <cfRule type="duplicateValues" dxfId="73" priority="67"/>
  </conditionalFormatting>
  <conditionalFormatting sqref="B10:B19">
    <cfRule type="duplicateValues" dxfId="72" priority="64"/>
  </conditionalFormatting>
  <conditionalFormatting sqref="B10:B19">
    <cfRule type="duplicateValues" dxfId="71" priority="63"/>
  </conditionalFormatting>
  <conditionalFormatting sqref="B10:B19">
    <cfRule type="duplicateValues" dxfId="70" priority="61"/>
    <cfRule type="duplicateValues" dxfId="69" priority="62"/>
  </conditionalFormatting>
  <conditionalFormatting sqref="B10:B19">
    <cfRule type="duplicateValues" dxfId="68" priority="58"/>
    <cfRule type="duplicateValues" dxfId="67" priority="59"/>
    <cfRule type="duplicateValues" dxfId="66" priority="60"/>
  </conditionalFormatting>
  <conditionalFormatting sqref="B10:B19">
    <cfRule type="duplicateValues" dxfId="65" priority="57"/>
  </conditionalFormatting>
  <conditionalFormatting sqref="B10:B19">
    <cfRule type="duplicateValues" dxfId="58" priority="49"/>
    <cfRule type="duplicateValues" dxfId="57" priority="50"/>
  </conditionalFormatting>
  <conditionalFormatting sqref="B10:B19">
    <cfRule type="duplicateValues" dxfId="56" priority="46"/>
    <cfRule type="duplicateValues" dxfId="55" priority="47"/>
    <cfRule type="duplicateValues" dxfId="54" priority="48"/>
  </conditionalFormatting>
  <conditionalFormatting sqref="B10:B19">
    <cfRule type="duplicateValues" dxfId="53" priority="45"/>
  </conditionalFormatting>
  <conditionalFormatting sqref="B2:B9">
    <cfRule type="duplicateValues" dxfId="27" priority="18"/>
    <cfRule type="duplicateValues" dxfId="26" priority="19"/>
  </conditionalFormatting>
  <conditionalFormatting sqref="B2:B9">
    <cfRule type="duplicateValues" dxfId="25" priority="15"/>
    <cfRule type="duplicateValues" dxfId="24" priority="16"/>
    <cfRule type="duplicateValues" dxfId="23" priority="17"/>
  </conditionalFormatting>
  <conditionalFormatting sqref="B2:B9">
    <cfRule type="duplicateValues" dxfId="22" priority="14"/>
  </conditionalFormatting>
  <conditionalFormatting sqref="B2:B9">
    <cfRule type="duplicateValues" dxfId="21" priority="13"/>
  </conditionalFormatting>
  <conditionalFormatting sqref="B2:B9">
    <cfRule type="duplicateValues" dxfId="20" priority="12"/>
  </conditionalFormatting>
  <conditionalFormatting sqref="B2:B9">
    <cfRule type="duplicateValues" dxfId="19" priority="10"/>
    <cfRule type="duplicateValues" dxfId="18" priority="11"/>
  </conditionalFormatting>
  <conditionalFormatting sqref="B2:B9">
    <cfRule type="duplicateValues" dxfId="17" priority="7"/>
    <cfRule type="duplicateValues" dxfId="16" priority="8"/>
    <cfRule type="duplicateValues" dxfId="15" priority="9"/>
  </conditionalFormatting>
  <conditionalFormatting sqref="B2:B9">
    <cfRule type="duplicateValues" dxfId="14" priority="5"/>
    <cfRule type="duplicateValues" dxfId="13" priority="6"/>
  </conditionalFormatting>
  <conditionalFormatting sqref="B2:B9">
    <cfRule type="duplicateValues" dxfId="12" priority="2"/>
    <cfRule type="duplicateValues" dxfId="11" priority="3"/>
    <cfRule type="duplicateValues" dxfId="10" priority="4"/>
  </conditionalFormatting>
  <conditionalFormatting sqref="B2:B9">
    <cfRule type="duplicateValues" dxfId="9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2021-06-29T10:38:02Z</dcterms:modified>
</cp:coreProperties>
</file>