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30\"/>
    </mc:Choice>
  </mc:AlternateContent>
  <bookViews>
    <workbookView xWindow="0" yWindow="0" windowWidth="15270" windowHeight="4575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Efectivo!$A$138:$E$139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2" i="1" l="1"/>
  <c r="C142" i="1"/>
  <c r="A143" i="1"/>
  <c r="C143" i="1"/>
  <c r="B81" i="1"/>
  <c r="B135" i="1"/>
  <c r="B98" i="1"/>
  <c r="B145" i="1"/>
  <c r="A115" i="1"/>
  <c r="A116" i="1"/>
  <c r="A117" i="1"/>
  <c r="A118" i="1"/>
  <c r="A75" i="1"/>
  <c r="C115" i="1"/>
  <c r="C116" i="1"/>
  <c r="C117" i="1"/>
  <c r="C118" i="1"/>
  <c r="C75" i="1"/>
  <c r="A111" i="1" l="1"/>
  <c r="C111" i="1"/>
  <c r="A112" i="1"/>
  <c r="C112" i="1"/>
  <c r="A113" i="1"/>
  <c r="C113" i="1"/>
  <c r="A114" i="1"/>
  <c r="C114" i="1"/>
  <c r="A32" i="1"/>
  <c r="C32" i="1"/>
  <c r="A33" i="1"/>
  <c r="C33" i="1"/>
  <c r="A34" i="1"/>
  <c r="C34" i="1"/>
  <c r="A35" i="1"/>
  <c r="C35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8" i="1"/>
  <c r="C48" i="1"/>
  <c r="A49" i="1"/>
  <c r="C49" i="1"/>
  <c r="A50" i="1"/>
  <c r="C50" i="1"/>
  <c r="A47" i="1"/>
  <c r="C47" i="1"/>
  <c r="A51" i="1"/>
  <c r="C51" i="1"/>
  <c r="A52" i="1"/>
  <c r="C52" i="1"/>
  <c r="A53" i="1"/>
  <c r="C53" i="1"/>
  <c r="A54" i="1"/>
  <c r="C54" i="1"/>
  <c r="A90" i="1"/>
  <c r="C90" i="1"/>
  <c r="A91" i="1"/>
  <c r="C91" i="1"/>
  <c r="A96" i="1"/>
  <c r="C96" i="1"/>
  <c r="A97" i="1"/>
  <c r="C97" i="1"/>
  <c r="A36" i="1"/>
  <c r="C36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76" i="1"/>
  <c r="C76" i="1"/>
  <c r="A77" i="1"/>
  <c r="C77" i="1"/>
  <c r="A78" i="1"/>
  <c r="C78" i="1"/>
  <c r="A79" i="1"/>
  <c r="C79" i="1"/>
  <c r="A80" i="1"/>
  <c r="C80" i="1"/>
  <c r="A69" i="1"/>
  <c r="C69" i="1"/>
  <c r="A108" i="1"/>
  <c r="C108" i="1"/>
  <c r="A109" i="1"/>
  <c r="C109" i="1"/>
  <c r="A132" i="1"/>
  <c r="C132" i="1"/>
  <c r="A133" i="1"/>
  <c r="C133" i="1"/>
  <c r="A134" i="1"/>
  <c r="C134" i="1"/>
  <c r="A140" i="1"/>
  <c r="C140" i="1"/>
  <c r="A141" i="1"/>
  <c r="C141" i="1"/>
  <c r="A94" i="1"/>
  <c r="C94" i="1"/>
  <c r="A92" i="1"/>
  <c r="C92" i="1"/>
  <c r="A95" i="1"/>
  <c r="C95" i="1"/>
  <c r="A70" i="1"/>
  <c r="C70" i="1"/>
  <c r="A107" i="1"/>
  <c r="C107" i="1"/>
  <c r="A119" i="1"/>
  <c r="C119" i="1"/>
  <c r="A85" i="1"/>
  <c r="C85" i="1"/>
  <c r="A9" i="1"/>
  <c r="C9" i="1"/>
  <c r="A10" i="1"/>
  <c r="C10" i="1"/>
  <c r="A11" i="1"/>
  <c r="C11" i="1"/>
  <c r="A12" i="1"/>
  <c r="C12" i="1"/>
  <c r="A13" i="1"/>
  <c r="C13" i="1"/>
  <c r="A14" i="1"/>
  <c r="C14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105" i="1"/>
  <c r="C105" i="1"/>
  <c r="A106" i="1"/>
  <c r="C106" i="1"/>
  <c r="A104" i="1"/>
  <c r="C104" i="1"/>
  <c r="A130" i="1"/>
  <c r="C130" i="1"/>
  <c r="A68" i="1"/>
  <c r="C68" i="1"/>
  <c r="A131" i="1"/>
  <c r="C131" i="1"/>
  <c r="B160" i="1"/>
  <c r="B121" i="1"/>
  <c r="A158" i="1"/>
  <c r="C158" i="1"/>
  <c r="A159" i="1"/>
  <c r="C159" i="1"/>
  <c r="A67" i="1"/>
  <c r="C67" i="1"/>
  <c r="A129" i="1"/>
  <c r="C129" i="1"/>
  <c r="A73" i="1"/>
  <c r="C73" i="1"/>
  <c r="A103" i="1"/>
  <c r="C103" i="1"/>
  <c r="A157" i="1"/>
  <c r="C157" i="1"/>
  <c r="A74" i="1"/>
  <c r="C74" i="1"/>
  <c r="A128" i="1"/>
  <c r="C128" i="1"/>
  <c r="A144" i="1"/>
  <c r="C144" i="1"/>
  <c r="A93" i="1"/>
  <c r="C93" i="1"/>
  <c r="A71" i="1"/>
  <c r="C71" i="1"/>
  <c r="A72" i="1"/>
  <c r="C72" i="1"/>
  <c r="A120" i="1"/>
  <c r="C120" i="1"/>
  <c r="A86" i="1"/>
  <c r="C86" i="1"/>
  <c r="A87" i="1"/>
  <c r="C87" i="1"/>
  <c r="A88" i="1"/>
  <c r="C88" i="1"/>
  <c r="A89" i="1"/>
  <c r="C89" i="1"/>
  <c r="A15" i="1"/>
  <c r="C15" i="1"/>
  <c r="A16" i="1"/>
  <c r="C16" i="1"/>
  <c r="A31" i="1"/>
  <c r="C31" i="1"/>
  <c r="C156" i="1" l="1"/>
  <c r="A156" i="1"/>
  <c r="C155" i="1"/>
  <c r="A155" i="1"/>
  <c r="C154" i="1"/>
  <c r="A154" i="1"/>
  <c r="C102" i="1" l="1"/>
  <c r="A102" i="1"/>
  <c r="A153" i="1" l="1"/>
  <c r="C153" i="1"/>
  <c r="A152" i="1"/>
  <c r="C152" i="1"/>
  <c r="A139" i="1"/>
  <c r="C139" i="1"/>
  <c r="A127" i="1"/>
  <c r="C127" i="1"/>
  <c r="A126" i="1"/>
  <c r="C126" i="1"/>
  <c r="A125" i="1" l="1"/>
  <c r="C125" i="1"/>
  <c r="F2" i="3" l="1"/>
  <c r="A148" i="1"/>
</calcChain>
</file>

<file path=xl/sharedStrings.xml><?xml version="1.0" encoding="utf-8"?>
<sst xmlns="http://schemas.openxmlformats.org/spreadsheetml/2006/main" count="1080" uniqueCount="45">
  <si>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</si>
  <si>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</si>
  <si>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</si>
  <si>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</si>
  <si>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</si>
  <si>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</si>
  <si>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</si>
  <si>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</si>
  <si>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</si>
  <si>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</si>
  <si>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</si>
  <si>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</si>
  <si>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</si>
  <si>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</si>
  <si>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</si>
  <si>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</si>
  <si>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</si>
  <si>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</si>
  <si>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</si>
  <si>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</si>
  <si>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</si>
  <si>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</si>
  <si>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</si>
  <si>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DEPOSITO LLENA</t>
  </si>
  <si>
    <t>GAVETA DE RECHAZO LLENA</t>
  </si>
  <si>
    <t>2 Gavetas Vacias &amp; 1 Gavetas Fallando</t>
  </si>
  <si>
    <t>3335936558</t>
  </si>
  <si>
    <t>3335936550</t>
  </si>
  <si>
    <t>3335936543</t>
  </si>
  <si>
    <t>3335936528</t>
  </si>
  <si>
    <t>3335936523</t>
  </si>
  <si>
    <t>3335936519</t>
  </si>
  <si>
    <t>3335936515</t>
  </si>
  <si>
    <t>3335936510</t>
  </si>
  <si>
    <t>3335936507</t>
  </si>
  <si>
    <t>3335936506</t>
  </si>
  <si>
    <t>3335936691 </t>
  </si>
  <si>
    <t>3335936711 </t>
  </si>
  <si>
    <t>3335936837 </t>
  </si>
  <si>
    <t>3335936910 </t>
  </si>
  <si>
    <t>3335937093 </t>
  </si>
  <si>
    <t>3335937103 </t>
  </si>
  <si>
    <t>3335937397 </t>
  </si>
  <si>
    <t>DISTRITO NACIONAL</t>
  </si>
  <si>
    <t>ATM Telemicro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</si>
</sst>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"/>
      <tableStyleElement type="headerRow" dxfId="60"/>
      <tableStyleElement type="totalRow" dxfId="59"/>
      <tableStyleElement type="firstColumn" dxfId="58"/>
      <tableStyleElement type="lastColumn" dxfId="57"/>
      <tableStyleElement type="firstRowStripe" dxfId="56"/>
      <tableStyleElement type="firstColumnStripe" dxfId="5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zoomScale="78" zoomScaleNormal="78" workbookViewId="0">
      <selection activeCell="C14" sqref="C14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18.85546875" bestFit="1" customWidth="1"/>
  </cols>
  <sheetData>
    <row r="1" spans="1:5" ht="22.5" customHeight="1" x14ac:dyDescent="0.25">
      <c r="A1" s="57" t="s">
        <v>1</v>
      </c>
      <c r="B1" s="58"/>
      <c r="C1" s="58"/>
      <c r="D1" s="58"/>
      <c r="E1" s="59"/>
    </row>
    <row r="2" spans="1:5" ht="25.5" customHeight="1" x14ac:dyDescent="0.25">
      <c r="A2" s="60" t="s">
        <v>0</v>
      </c>
      <c r="B2" s="61"/>
      <c r="C2" s="61"/>
      <c r="D2" s="61"/>
      <c r="E2" s="62"/>
    </row>
    <row r="3" spans="1:5" ht="18" x14ac:dyDescent="0.25">
      <c r="B3" s="34"/>
      <c r="C3" s="1"/>
      <c r="D3" s="1"/>
      <c r="E3" s="9"/>
    </row>
    <row r="4" spans="1:5" ht="18.75" thickBot="1" x14ac:dyDescent="0.3">
      <c r="A4" s="7" t="s">
        <v>2</v>
      </c>
      <c r="B4" s="35">
        <v>44377.25</v>
      </c>
      <c r="C4" s="1"/>
      <c r="D4" s="1"/>
      <c r="E4" s="10"/>
    </row>
    <row r="5" spans="1:5" ht="18.75" thickBot="1" x14ac:dyDescent="0.3">
      <c r="A5" s="7" t="s">
        <v>3</v>
      </c>
      <c r="B5" s="35">
        <v>44377.708333333336</v>
      </c>
      <c r="C5" s="8"/>
      <c r="D5" s="1"/>
      <c r="E5" s="10"/>
    </row>
    <row r="6" spans="1:5" ht="12.75" customHeight="1" x14ac:dyDescent="0.25">
      <c r="B6" s="34"/>
      <c r="C6" s="1"/>
      <c r="D6" s="1"/>
      <c r="E6" s="12"/>
    </row>
    <row r="7" spans="1:5" ht="18" customHeight="1" x14ac:dyDescent="0.25">
      <c r="A7" s="63" t="s">
        <v>4</v>
      </c>
      <c r="B7" s="64"/>
      <c r="C7" s="64"/>
      <c r="D7" s="64"/>
      <c r="E7" s="65"/>
    </row>
    <row r="8" spans="1:5" ht="18" x14ac:dyDescent="0.25">
      <c r="A8" s="2" t="s">
        <v>5</v>
      </c>
      <c r="B8" s="6" t="s">
        <v>6</v>
      </c>
      <c r="C8" s="2" t="s">
        <v>7</v>
      </c>
      <c r="D8" s="11" t="s">
        <v>8</v>
      </c>
      <c r="E8" s="2" t="s">
        <v>9</v>
      </c>
    </row>
    <row r="9" spans="1:5" ht="18" x14ac:dyDescent="0.25">
      <c r="A9" s="21" t="str">
        <f>VLOOKUP(B9,'[1]LISTADO ATM'!$A$2:$C$822,3,0)</f>
        <v>DISTRITO NACIONAL</v>
      </c>
      <c r="B9" s="21">
        <v>516</v>
      </c>
      <c r="C9" s="24" t="str">
        <f>VLOOKUP(B9,'[1]LISTADO ATM'!$A$2:$B$822,2,0)</f>
        <v xml:space="preserve">ATM Oficina Gascue </v>
      </c>
      <c r="D9" s="15" t="s">
        <v>22</v>
      </c>
      <c r="E9" s="26">
        <v>3335936267</v>
      </c>
    </row>
    <row r="10" spans="1:5" ht="18" x14ac:dyDescent="0.25">
      <c r="A10" s="21" t="str">
        <f>VLOOKUP(B10,'[1]LISTADO ATM'!$A$2:$C$822,3,0)</f>
        <v>SUR</v>
      </c>
      <c r="B10" s="21">
        <v>984</v>
      </c>
      <c r="C10" s="24" t="str">
        <f>VLOOKUP(B10,'[1]LISTADO ATM'!$A$2:$B$822,2,0)</f>
        <v xml:space="preserve">ATM Oficina Neiba II </v>
      </c>
      <c r="D10" s="15" t="s">
        <v>22</v>
      </c>
      <c r="E10" s="26">
        <v>3335936318</v>
      </c>
    </row>
    <row r="11" spans="1:5" ht="18" x14ac:dyDescent="0.25">
      <c r="A11" s="21" t="str">
        <f>VLOOKUP(B11,'[1]LISTADO ATM'!$A$2:$C$822,3,0)</f>
        <v>ESTE</v>
      </c>
      <c r="B11" s="21">
        <v>114</v>
      </c>
      <c r="C11" s="24" t="str">
        <f>VLOOKUP(B11,'[1]LISTADO ATM'!$A$2:$B$822,2,0)</f>
        <v xml:space="preserve">ATM Oficina Hato Mayor </v>
      </c>
      <c r="D11" s="15" t="s">
        <v>22</v>
      </c>
      <c r="E11" s="26">
        <v>3335936408</v>
      </c>
    </row>
    <row r="12" spans="1:5" ht="18" x14ac:dyDescent="0.25">
      <c r="A12" s="21" t="str">
        <f>VLOOKUP(B12,'[1]LISTADO ATM'!$A$2:$C$822,3,0)</f>
        <v>DISTRITO NACIONAL</v>
      </c>
      <c r="B12" s="21">
        <v>554</v>
      </c>
      <c r="C12" s="24" t="str">
        <f>VLOOKUP(B12,'[1]LISTADO ATM'!$A$2:$B$822,2,0)</f>
        <v xml:space="preserve">ATM Oficina Isabel La Católica I </v>
      </c>
      <c r="D12" s="15" t="s">
        <v>22</v>
      </c>
      <c r="E12" s="26">
        <v>3335936413</v>
      </c>
    </row>
    <row r="13" spans="1:5" ht="18" x14ac:dyDescent="0.25">
      <c r="A13" s="21" t="str">
        <f>VLOOKUP(B13,'[1]LISTADO ATM'!$A$2:$C$822,3,0)</f>
        <v>NORTE</v>
      </c>
      <c r="B13" s="21">
        <v>288</v>
      </c>
      <c r="C13" s="24" t="str">
        <f>VLOOKUP(B13,'[1]LISTADO ATM'!$A$2:$B$822,2,0)</f>
        <v xml:space="preserve">ATM Oficina Camino Real II (Puerto Plata) </v>
      </c>
      <c r="D13" s="15" t="s">
        <v>22</v>
      </c>
      <c r="E13" s="26">
        <v>3335936415</v>
      </c>
    </row>
    <row r="14" spans="1:5" ht="18" x14ac:dyDescent="0.25">
      <c r="A14" s="21" t="str">
        <f>VLOOKUP(B14,'[1]LISTADO ATM'!$A$2:$C$822,3,0)</f>
        <v>ESTE</v>
      </c>
      <c r="B14" s="21">
        <v>211</v>
      </c>
      <c r="C14" s="24" t="str">
        <f>VLOOKUP(B14,'[1]LISTADO ATM'!$A$2:$B$822,2,0)</f>
        <v xml:space="preserve">ATM Oficina La Romana I </v>
      </c>
      <c r="D14" s="15" t="s">
        <v>22</v>
      </c>
      <c r="E14" s="26">
        <v>3335936452</v>
      </c>
    </row>
    <row r="15" spans="1:5" ht="18" x14ac:dyDescent="0.25">
      <c r="A15" s="21" t="str">
        <f>VLOOKUP(B15,'[1]LISTADO ATM'!$A$2:$C$822,3,0)</f>
        <v>SUR</v>
      </c>
      <c r="B15" s="21">
        <v>48</v>
      </c>
      <c r="C15" s="24" t="str">
        <f>VLOOKUP(B15,'[1]LISTADO ATM'!$A$2:$B$822,2,0)</f>
        <v xml:space="preserve">ATM Autoservicio Neiba I </v>
      </c>
      <c r="D15" s="15" t="s">
        <v>22</v>
      </c>
      <c r="E15" s="26">
        <v>3335936453</v>
      </c>
    </row>
    <row r="16" spans="1:5" ht="18" x14ac:dyDescent="0.25">
      <c r="A16" s="21" t="str">
        <f>VLOOKUP(B16,'[1]LISTADO ATM'!$A$2:$C$822,3,0)</f>
        <v>NORTE</v>
      </c>
      <c r="B16" s="21">
        <v>895</v>
      </c>
      <c r="C16" s="24" t="str">
        <f>VLOOKUP(B16,'[1]LISTADO ATM'!$A$2:$B$822,2,0)</f>
        <v xml:space="preserve">ATM S/M Bravo (Santiago) </v>
      </c>
      <c r="D16" s="15" t="s">
        <v>22</v>
      </c>
      <c r="E16" s="26">
        <v>3335936464</v>
      </c>
    </row>
    <row r="17" spans="1:5" ht="18" x14ac:dyDescent="0.25">
      <c r="A17" s="21" t="str">
        <f>VLOOKUP(B17,'[1]LISTADO ATM'!$A$2:$C$822,3,0)</f>
        <v>NORTE</v>
      </c>
      <c r="B17" s="21">
        <v>154</v>
      </c>
      <c r="C17" s="24" t="str">
        <f>VLOOKUP(B17,'[1]LISTADO ATM'!$A$2:$B$822,2,0)</f>
        <v xml:space="preserve">ATM Oficina Sánchez </v>
      </c>
      <c r="D17" s="15" t="s">
        <v>22</v>
      </c>
      <c r="E17" s="26">
        <v>3335936466</v>
      </c>
    </row>
    <row r="18" spans="1:5" ht="18" x14ac:dyDescent="0.25">
      <c r="A18" s="21" t="str">
        <f>VLOOKUP(B18,'[1]LISTADO ATM'!$A$2:$C$822,3,0)</f>
        <v>DISTRITO NACIONAL</v>
      </c>
      <c r="B18" s="21">
        <v>957</v>
      </c>
      <c r="C18" s="24" t="str">
        <f>VLOOKUP(B18,'[1]LISTADO ATM'!$A$2:$B$822,2,0)</f>
        <v xml:space="preserve">ATM Oficina Venezuela </v>
      </c>
      <c r="D18" s="15" t="s">
        <v>22</v>
      </c>
      <c r="E18" s="26" t="s">
        <v>30</v>
      </c>
    </row>
    <row r="19" spans="1:5" ht="18" x14ac:dyDescent="0.25">
      <c r="A19" s="21" t="str">
        <f>VLOOKUP(B19,'[1]LISTADO ATM'!$A$2:$C$822,3,0)</f>
        <v>ESTE</v>
      </c>
      <c r="B19" s="21">
        <v>399</v>
      </c>
      <c r="C19" s="24" t="str">
        <f>VLOOKUP(B19,'[1]LISTADO ATM'!$A$2:$B$822,2,0)</f>
        <v xml:space="preserve">ATM Oficina La Romana II </v>
      </c>
      <c r="D19" s="15" t="s">
        <v>22</v>
      </c>
      <c r="E19" s="26" t="s">
        <v>34</v>
      </c>
    </row>
    <row r="20" spans="1:5" ht="18" x14ac:dyDescent="0.25">
      <c r="A20" s="21" t="str">
        <f>VLOOKUP(B20,'[1]LISTADO ATM'!$A$2:$C$822,3,0)</f>
        <v>NORTE</v>
      </c>
      <c r="B20" s="21">
        <v>991</v>
      </c>
      <c r="C20" s="24" t="str">
        <f>VLOOKUP(B20,'[1]LISTADO ATM'!$A$2:$B$822,2,0)</f>
        <v xml:space="preserve">ATM UNP Las Matas de Santa Cruz </v>
      </c>
      <c r="D20" s="15" t="s">
        <v>22</v>
      </c>
      <c r="E20" s="26">
        <v>3335936646</v>
      </c>
    </row>
    <row r="21" spans="1:5" ht="18" x14ac:dyDescent="0.25">
      <c r="A21" s="21" t="str">
        <f>VLOOKUP(B21,'[1]LISTADO ATM'!$A$2:$C$822,3,0)</f>
        <v>NORTE</v>
      </c>
      <c r="B21" s="21">
        <v>605</v>
      </c>
      <c r="C21" s="24" t="str">
        <f>VLOOKUP(B21,'[1]LISTADO ATM'!$A$2:$B$822,2,0)</f>
        <v xml:space="preserve">ATM Oficina Bonao I </v>
      </c>
      <c r="D21" s="15" t="s">
        <v>22</v>
      </c>
      <c r="E21" s="26">
        <v>3335936613</v>
      </c>
    </row>
    <row r="22" spans="1:5" ht="18" x14ac:dyDescent="0.25">
      <c r="A22" s="21" t="str">
        <f>VLOOKUP(B22,'[1]LISTADO ATM'!$A$2:$C$822,3,0)</f>
        <v>NORTE</v>
      </c>
      <c r="B22" s="21">
        <v>290</v>
      </c>
      <c r="C22" s="24" t="str">
        <f>VLOOKUP(B22,'[1]LISTADO ATM'!$A$2:$B$822,2,0)</f>
        <v xml:space="preserve">ATM Oficina San Francisco de Macorís </v>
      </c>
      <c r="D22" s="15" t="s">
        <v>22</v>
      </c>
      <c r="E22" s="26">
        <v>3335936785</v>
      </c>
    </row>
    <row r="23" spans="1:5" ht="18" x14ac:dyDescent="0.25">
      <c r="A23" s="21" t="str">
        <f>VLOOKUP(B23,'[1]LISTADO ATM'!$A$2:$C$822,3,0)</f>
        <v>ESTE</v>
      </c>
      <c r="B23" s="21">
        <v>513</v>
      </c>
      <c r="C23" s="24" t="str">
        <f>VLOOKUP(B23,'[1]LISTADO ATM'!$A$2:$B$822,2,0)</f>
        <v xml:space="preserve">ATM UNP Lagunas de Nisibón </v>
      </c>
      <c r="D23" s="15" t="s">
        <v>22</v>
      </c>
      <c r="E23" s="26">
        <v>3335936829</v>
      </c>
    </row>
    <row r="24" spans="1:5" ht="18" x14ac:dyDescent="0.25">
      <c r="A24" s="21" t="str">
        <f>VLOOKUP(B24,'[1]LISTADO ATM'!$A$2:$C$822,3,0)</f>
        <v>SUR</v>
      </c>
      <c r="B24" s="21">
        <v>616</v>
      </c>
      <c r="C24" s="24" t="str">
        <f>VLOOKUP(B24,'[1]LISTADO ATM'!$A$2:$B$822,2,0)</f>
        <v xml:space="preserve">ATM 5ta. Brigada Barahona </v>
      </c>
      <c r="D24" s="15" t="s">
        <v>22</v>
      </c>
      <c r="E24" s="26">
        <v>3335936451</v>
      </c>
    </row>
    <row r="25" spans="1:5" ht="18" x14ac:dyDescent="0.25">
      <c r="A25" s="21" t="str">
        <f>VLOOKUP(B25,'[1]LISTADO ATM'!$A$2:$C$822,3,0)</f>
        <v>DISTRITO NACIONAL</v>
      </c>
      <c r="B25" s="21">
        <v>568</v>
      </c>
      <c r="C25" s="24" t="str">
        <f>VLOOKUP(B25,'[1]LISTADO ATM'!$A$2:$B$822,2,0)</f>
        <v xml:space="preserve">ATM Ministerio de Educación </v>
      </c>
      <c r="D25" s="15" t="s">
        <v>22</v>
      </c>
      <c r="E25" s="26">
        <v>3335936456</v>
      </c>
    </row>
    <row r="26" spans="1:5" ht="18" x14ac:dyDescent="0.25">
      <c r="A26" s="21" t="str">
        <f>VLOOKUP(B26,'[1]LISTADO ATM'!$A$2:$C$822,3,0)</f>
        <v>NORTE</v>
      </c>
      <c r="B26" s="21">
        <v>405</v>
      </c>
      <c r="C26" s="24" t="str">
        <f>VLOOKUP(B26,'[1]LISTADO ATM'!$A$2:$B$822,2,0)</f>
        <v xml:space="preserve">ATM UNP Loma de Cabrera </v>
      </c>
      <c r="D26" s="15" t="s">
        <v>22</v>
      </c>
      <c r="E26" s="26">
        <v>3335936488</v>
      </c>
    </row>
    <row r="27" spans="1:5" ht="18" x14ac:dyDescent="0.25">
      <c r="A27" s="21" t="str">
        <f>VLOOKUP(B27,'[1]LISTADO ATM'!$A$2:$C$822,3,0)</f>
        <v>NORTE</v>
      </c>
      <c r="B27" s="21">
        <v>138</v>
      </c>
      <c r="C27" s="24" t="str">
        <f>VLOOKUP(B27,'[1]LISTADO ATM'!$A$2:$B$822,2,0)</f>
        <v xml:space="preserve">ATM UNP Fantino </v>
      </c>
      <c r="D27" s="15" t="s">
        <v>22</v>
      </c>
      <c r="E27" s="26">
        <v>3335936669</v>
      </c>
    </row>
    <row r="28" spans="1:5" ht="18" x14ac:dyDescent="0.25">
      <c r="A28" s="21" t="str">
        <f>VLOOKUP(B28,'[1]LISTADO ATM'!$A$2:$C$822,3,0)</f>
        <v>ESTE</v>
      </c>
      <c r="B28" s="21">
        <v>912</v>
      </c>
      <c r="C28" s="24" t="str">
        <f>VLOOKUP(B28,'[1]LISTADO ATM'!$A$2:$B$822,2,0)</f>
        <v xml:space="preserve">ATM Oficina San Pedro II </v>
      </c>
      <c r="D28" s="15" t="s">
        <v>22</v>
      </c>
      <c r="E28" s="26">
        <v>3335936637</v>
      </c>
    </row>
    <row r="29" spans="1:5" ht="18" x14ac:dyDescent="0.25">
      <c r="A29" s="21" t="str">
        <f>VLOOKUP(B29,'[1]LISTADO ATM'!$A$2:$C$822,3,0)</f>
        <v>ESTE</v>
      </c>
      <c r="B29" s="21">
        <v>111</v>
      </c>
      <c r="C29" s="24" t="str">
        <f>VLOOKUP(B29,'[1]LISTADO ATM'!$A$2:$B$822,2,0)</f>
        <v xml:space="preserve">ATM Oficina San Pedro </v>
      </c>
      <c r="D29" s="15" t="s">
        <v>22</v>
      </c>
      <c r="E29" s="26" t="s">
        <v>36</v>
      </c>
    </row>
    <row r="30" spans="1:5" ht="18" x14ac:dyDescent="0.25">
      <c r="A30" s="21" t="str">
        <f>VLOOKUP(B30,'[1]LISTADO ATM'!$A$2:$C$822,3,0)</f>
        <v>DISTRITO NACIONAL</v>
      </c>
      <c r="B30" s="21">
        <v>578</v>
      </c>
      <c r="C30" s="24" t="str">
        <f>VLOOKUP(B30,'[1]LISTADO ATM'!$A$2:$B$822,2,0)</f>
        <v xml:space="preserve">ATM Procuraduría General de la República </v>
      </c>
      <c r="D30" s="15" t="s">
        <v>22</v>
      </c>
      <c r="E30" s="26">
        <v>3335936730</v>
      </c>
    </row>
    <row r="31" spans="1:5" ht="18" x14ac:dyDescent="0.25">
      <c r="A31" s="21" t="str">
        <f>VLOOKUP(B31,'[1]LISTADO ATM'!$A$2:$C$822,3,0)</f>
        <v>NORTE</v>
      </c>
      <c r="B31" s="21">
        <v>370</v>
      </c>
      <c r="C31" s="24" t="str">
        <f>VLOOKUP(B31,'[1]LISTADO ATM'!$A$2:$B$822,2,0)</f>
        <v>ATM Oficina Cruce de Imbert II (puerto Plata)</v>
      </c>
      <c r="D31" s="15" t="s">
        <v>22</v>
      </c>
      <c r="E31" s="26">
        <v>3335936755</v>
      </c>
    </row>
    <row r="32" spans="1:5" ht="18" x14ac:dyDescent="0.25">
      <c r="A32" s="21" t="str">
        <f>VLOOKUP(B32,'[1]LISTADO ATM'!$A$2:$C$822,3,0)</f>
        <v>DISTRITO NACIONAL</v>
      </c>
      <c r="B32" s="21">
        <v>684</v>
      </c>
      <c r="C32" s="24" t="str">
        <f>VLOOKUP(B32,'[1]LISTADO ATM'!$A$2:$B$822,2,0)</f>
        <v>ATM Estación Texaco Prolongación 27 Febrero</v>
      </c>
      <c r="D32" s="15" t="s">
        <v>22</v>
      </c>
      <c r="E32" s="26">
        <v>3335935179</v>
      </c>
    </row>
    <row r="33" spans="1:5" ht="18" x14ac:dyDescent="0.25">
      <c r="A33" s="21" t="str">
        <f>VLOOKUP(B33,'[1]LISTADO ATM'!$A$2:$C$822,3,0)</f>
        <v>SUR</v>
      </c>
      <c r="B33" s="21">
        <v>249</v>
      </c>
      <c r="C33" s="24" t="str">
        <f>VLOOKUP(B33,'[1]LISTADO ATM'!$A$2:$B$822,2,0)</f>
        <v xml:space="preserve">ATM Banco Agrícola Neiba </v>
      </c>
      <c r="D33" s="15" t="s">
        <v>22</v>
      </c>
      <c r="E33" s="26">
        <v>3335935211</v>
      </c>
    </row>
    <row r="34" spans="1:5" ht="18" x14ac:dyDescent="0.25">
      <c r="A34" s="21" t="str">
        <f>VLOOKUP(B34,'[1]LISTADO ATM'!$A$2:$C$822,3,0)</f>
        <v>ESTE</v>
      </c>
      <c r="B34" s="21">
        <v>843</v>
      </c>
      <c r="C34" s="24" t="str">
        <f>VLOOKUP(B34,'[1]LISTADO ATM'!$A$2:$B$822,2,0)</f>
        <v xml:space="preserve">ATM Oficina Romana Centro </v>
      </c>
      <c r="D34" s="15" t="s">
        <v>22</v>
      </c>
      <c r="E34" s="26">
        <v>3335936120</v>
      </c>
    </row>
    <row r="35" spans="1:5" ht="18" x14ac:dyDescent="0.25">
      <c r="A35" s="21" t="str">
        <f>VLOOKUP(B35,'[1]LISTADO ATM'!$A$2:$C$822,3,0)</f>
        <v>ESTE</v>
      </c>
      <c r="B35" s="21">
        <v>634</v>
      </c>
      <c r="C35" s="24" t="str">
        <f>VLOOKUP(B35,'[1]LISTADO ATM'!$A$2:$B$822,2,0)</f>
        <v xml:space="preserve">ATM Ayuntamiento Los Llanos (SPM) </v>
      </c>
      <c r="D35" s="15" t="s">
        <v>22</v>
      </c>
      <c r="E35" s="26">
        <v>3335936149</v>
      </c>
    </row>
    <row r="36" spans="1:5" ht="18" x14ac:dyDescent="0.25">
      <c r="A36" s="21" t="str">
        <f>VLOOKUP(B36,'[1]LISTADO ATM'!$A$2:$C$822,3,0)</f>
        <v>NORTE</v>
      </c>
      <c r="B36" s="21">
        <v>285</v>
      </c>
      <c r="C36" s="24" t="str">
        <f>VLOOKUP(B36,'[1]LISTADO ATM'!$A$2:$B$822,2,0)</f>
        <v xml:space="preserve">ATM Oficina Camino Real (Puerto Plata) </v>
      </c>
      <c r="D36" s="15" t="s">
        <v>22</v>
      </c>
      <c r="E36" s="26">
        <v>3335936411</v>
      </c>
    </row>
    <row r="37" spans="1:5" ht="18" x14ac:dyDescent="0.25">
      <c r="A37" s="21" t="str">
        <f>VLOOKUP(B37,'[1]LISTADO ATM'!$A$2:$C$822,3,0)</f>
        <v>SUR</v>
      </c>
      <c r="B37" s="21">
        <v>750</v>
      </c>
      <c r="C37" s="24" t="str">
        <f>VLOOKUP(B37,'[1]LISTADO ATM'!$A$2:$B$822,2,0)</f>
        <v xml:space="preserve">ATM UNP Duvergé </v>
      </c>
      <c r="D37" s="15" t="s">
        <v>22</v>
      </c>
      <c r="E37" s="26">
        <v>3335936455</v>
      </c>
    </row>
    <row r="38" spans="1:5" ht="18" x14ac:dyDescent="0.25">
      <c r="A38" s="21" t="str">
        <f>VLOOKUP(B38,'[1]LISTADO ATM'!$A$2:$C$822,3,0)</f>
        <v>ESTE</v>
      </c>
      <c r="B38" s="21">
        <v>673</v>
      </c>
      <c r="C38" s="24" t="str">
        <f>VLOOKUP(B38,'[1]LISTADO ATM'!$A$2:$B$822,2,0)</f>
        <v>ATM Clínica Dr. Cruz Jiminián</v>
      </c>
      <c r="D38" s="15" t="s">
        <v>22</v>
      </c>
      <c r="E38" s="26">
        <v>3335936465</v>
      </c>
    </row>
    <row r="39" spans="1:5" ht="18" x14ac:dyDescent="0.25">
      <c r="A39" s="21" t="str">
        <f>VLOOKUP(B39,'[1]LISTADO ATM'!$A$2:$C$822,3,0)</f>
        <v>DISTRITO NACIONAL</v>
      </c>
      <c r="B39" s="21">
        <v>816</v>
      </c>
      <c r="C39" s="24" t="str">
        <f>VLOOKUP(B39,'[1]LISTADO ATM'!$A$2:$B$822,2,0)</f>
        <v xml:space="preserve">ATM Oficina Pedro Brand </v>
      </c>
      <c r="D39" s="15" t="s">
        <v>22</v>
      </c>
      <c r="E39" s="26">
        <v>3335936467</v>
      </c>
    </row>
    <row r="40" spans="1:5" ht="18" x14ac:dyDescent="0.25">
      <c r="A40" s="21" t="str">
        <f>VLOOKUP(B40,'[1]LISTADO ATM'!$A$2:$C$822,3,0)</f>
        <v>DISTRITO NACIONAL</v>
      </c>
      <c r="B40" s="21">
        <v>378</v>
      </c>
      <c r="C40" s="24" t="str">
        <f>VLOOKUP(B40,'[1]LISTADO ATM'!$A$2:$B$822,2,0)</f>
        <v>ATM UNP Villa Flores</v>
      </c>
      <c r="D40" s="15" t="s">
        <v>22</v>
      </c>
      <c r="E40" s="26">
        <v>3335936487</v>
      </c>
    </row>
    <row r="41" spans="1:5" ht="18" x14ac:dyDescent="0.25">
      <c r="A41" s="21" t="str">
        <f>VLOOKUP(B41,'[1]LISTADO ATM'!$A$2:$C$822,3,0)</f>
        <v>NORTE</v>
      </c>
      <c r="B41" s="21">
        <v>350</v>
      </c>
      <c r="C41" s="24" t="str">
        <f>VLOOKUP(B41,'[1]LISTADO ATM'!$A$2:$B$822,2,0)</f>
        <v xml:space="preserve">ATM Oficina Villa Tapia </v>
      </c>
      <c r="D41" s="15" t="s">
        <v>22</v>
      </c>
      <c r="E41" s="26">
        <v>3335936490</v>
      </c>
    </row>
    <row r="42" spans="1:5" ht="18" x14ac:dyDescent="0.25">
      <c r="A42" s="21" t="str">
        <f>VLOOKUP(B42,'[1]LISTADO ATM'!$A$2:$C$822,3,0)</f>
        <v>DISTRITO NACIONAL</v>
      </c>
      <c r="B42" s="21">
        <v>354</v>
      </c>
      <c r="C42" s="24" t="str">
        <f>VLOOKUP(B42,'[1]LISTADO ATM'!$A$2:$B$822,2,0)</f>
        <v xml:space="preserve">ATM Oficina Núñez de Cáceres II </v>
      </c>
      <c r="D42" s="15" t="s">
        <v>22</v>
      </c>
      <c r="E42" s="26">
        <v>3335936326</v>
      </c>
    </row>
    <row r="43" spans="1:5" ht="18" x14ac:dyDescent="0.25">
      <c r="A43" s="21" t="str">
        <f>VLOOKUP(B43,'[1]LISTADO ATM'!$A$2:$C$822,3,0)</f>
        <v>ESTE</v>
      </c>
      <c r="B43" s="21">
        <v>427</v>
      </c>
      <c r="C43" s="24" t="str">
        <f>VLOOKUP(B43,'[1]LISTADO ATM'!$A$2:$B$822,2,0)</f>
        <v xml:space="preserve">ATM Almacenes Iberia (Hato Mayor) </v>
      </c>
      <c r="D43" s="15" t="s">
        <v>22</v>
      </c>
      <c r="E43" s="26" t="s">
        <v>26</v>
      </c>
    </row>
    <row r="44" spans="1:5" ht="18" x14ac:dyDescent="0.25">
      <c r="A44" s="21" t="str">
        <f>VLOOKUP(B44,'[1]LISTADO ATM'!$A$2:$C$822,3,0)</f>
        <v>DISTRITO NACIONAL</v>
      </c>
      <c r="B44" s="21">
        <v>769</v>
      </c>
      <c r="C44" s="24" t="str">
        <f>VLOOKUP(B44,'[1]LISTADO ATM'!$A$2:$B$822,2,0)</f>
        <v>ATM UNP Pablo Mella Morales</v>
      </c>
      <c r="D44" s="15" t="s">
        <v>22</v>
      </c>
      <c r="E44" s="26" t="s">
        <v>29</v>
      </c>
    </row>
    <row r="45" spans="1:5" ht="18" x14ac:dyDescent="0.25">
      <c r="A45" s="21" t="str">
        <f>VLOOKUP(B45,'[1]LISTADO ATM'!$A$2:$C$822,3,0)</f>
        <v>DISTRITO NACIONAL</v>
      </c>
      <c r="B45" s="21">
        <v>87</v>
      </c>
      <c r="C45" s="24" t="str">
        <f>VLOOKUP(B45,'[1]LISTADO ATM'!$A$2:$B$822,2,0)</f>
        <v xml:space="preserve">ATM Autoservicio Sarasota </v>
      </c>
      <c r="D45" s="15" t="s">
        <v>22</v>
      </c>
      <c r="E45" s="26" t="s">
        <v>31</v>
      </c>
    </row>
    <row r="46" spans="1:5" ht="18" x14ac:dyDescent="0.25">
      <c r="A46" s="21" t="str">
        <f>VLOOKUP(B46,'[1]LISTADO ATM'!$A$2:$C$822,3,0)</f>
        <v>NORTE</v>
      </c>
      <c r="B46" s="21">
        <v>990</v>
      </c>
      <c r="C46" s="24" t="str">
        <f>VLOOKUP(B46,'[1]LISTADO ATM'!$A$2:$B$822,2,0)</f>
        <v xml:space="preserve">ATM Autoservicio Bonao II </v>
      </c>
      <c r="D46" s="15" t="s">
        <v>22</v>
      </c>
      <c r="E46" s="26" t="s">
        <v>35</v>
      </c>
    </row>
    <row r="47" spans="1:5" ht="18" x14ac:dyDescent="0.25">
      <c r="A47" s="21" t="str">
        <f>VLOOKUP(B47,'[1]LISTADO ATM'!$A$2:$C$822,3,0)</f>
        <v>DISTRITO NACIONAL</v>
      </c>
      <c r="B47" s="21">
        <v>525</v>
      </c>
      <c r="C47" s="24" t="str">
        <f>VLOOKUP(B47,'[1]LISTADO ATM'!$A$2:$B$822,2,0)</f>
        <v>ATM S/M Bravo Las Americas</v>
      </c>
      <c r="D47" s="15" t="s">
        <v>22</v>
      </c>
      <c r="E47" s="26">
        <v>3335936771</v>
      </c>
    </row>
    <row r="48" spans="1:5" ht="18" x14ac:dyDescent="0.25">
      <c r="A48" s="21" t="str">
        <f>VLOOKUP(B48,'[1]LISTADO ATM'!$A$2:$C$822,3,0)</f>
        <v>ESTE</v>
      </c>
      <c r="B48" s="21">
        <v>838</v>
      </c>
      <c r="C48" s="24" t="str">
        <f>VLOOKUP(B48,'[1]LISTADO ATM'!$A$2:$B$822,2,0)</f>
        <v xml:space="preserve">ATM UNP Consuelo </v>
      </c>
      <c r="D48" s="15" t="s">
        <v>22</v>
      </c>
      <c r="E48" s="26">
        <v>3335936818</v>
      </c>
    </row>
    <row r="49" spans="1:5" ht="18" x14ac:dyDescent="0.25">
      <c r="A49" s="21" t="str">
        <f>VLOOKUP(B49,'[1]LISTADO ATM'!$A$2:$C$822,3,0)</f>
        <v>SUR</v>
      </c>
      <c r="B49" s="21">
        <v>767</v>
      </c>
      <c r="C49" s="24" t="str">
        <f>VLOOKUP(B49,'[1]LISTADO ATM'!$A$2:$B$822,2,0)</f>
        <v xml:space="preserve">ATM S/M Diverso (Azua) </v>
      </c>
      <c r="D49" s="15" t="s">
        <v>22</v>
      </c>
      <c r="E49" s="26">
        <v>3335936824</v>
      </c>
    </row>
    <row r="50" spans="1:5" ht="18" x14ac:dyDescent="0.25">
      <c r="A50" s="21" t="str">
        <f>VLOOKUP(B50,'[1]LISTADO ATM'!$A$2:$C$822,3,0)</f>
        <v>DISTRITO NACIONAL</v>
      </c>
      <c r="B50" s="21">
        <v>165</v>
      </c>
      <c r="C50" s="24" t="str">
        <f>VLOOKUP(B50,'[1]LISTADO ATM'!$A$2:$B$822,2,0)</f>
        <v>ATM Autoservicio Megacentro</v>
      </c>
      <c r="D50" s="15" t="s">
        <v>22</v>
      </c>
      <c r="E50" s="26" t="s">
        <v>38</v>
      </c>
    </row>
    <row r="51" spans="1:5" ht="18" x14ac:dyDescent="0.25">
      <c r="A51" s="21" t="str">
        <f>VLOOKUP(B51,'[1]LISTADO ATM'!$A$2:$C$822,3,0)</f>
        <v>DISTRITO NACIONAL</v>
      </c>
      <c r="B51" s="21">
        <v>908</v>
      </c>
      <c r="C51" s="24" t="str">
        <f>VLOOKUP(B51,'[1]LISTADO ATM'!$A$2:$B$822,2,0)</f>
        <v xml:space="preserve">ATM Oficina Plaza Botánika </v>
      </c>
      <c r="D51" s="15" t="s">
        <v>22</v>
      </c>
      <c r="E51" s="26">
        <v>3335936849</v>
      </c>
    </row>
    <row r="52" spans="1:5" ht="18" x14ac:dyDescent="0.25">
      <c r="A52" s="21" t="str">
        <f>VLOOKUP(B52,'[1]LISTADO ATM'!$A$2:$C$822,3,0)</f>
        <v>DISTRITO NACIONAL</v>
      </c>
      <c r="B52" s="21">
        <v>435</v>
      </c>
      <c r="C52" s="24" t="str">
        <f>VLOOKUP(B52,'[1]LISTADO ATM'!$A$2:$B$822,2,0)</f>
        <v xml:space="preserve">ATM Autobanco Torre I </v>
      </c>
      <c r="D52" s="15" t="s">
        <v>22</v>
      </c>
      <c r="E52" s="26">
        <v>3335936866</v>
      </c>
    </row>
    <row r="53" spans="1:5" ht="18" x14ac:dyDescent="0.25">
      <c r="A53" s="21" t="str">
        <f>VLOOKUP(B53,'[1]LISTADO ATM'!$A$2:$C$822,3,0)</f>
        <v>DISTRITO NACIONAL</v>
      </c>
      <c r="B53" s="21">
        <v>946</v>
      </c>
      <c r="C53" s="24" t="str">
        <f>VLOOKUP(B53,'[1]LISTADO ATM'!$A$2:$B$822,2,0)</f>
        <v xml:space="preserve">ATM Oficina Núñez de Cáceres I </v>
      </c>
      <c r="D53" s="15" t="s">
        <v>22</v>
      </c>
      <c r="E53" s="26">
        <v>3335936877</v>
      </c>
    </row>
    <row r="54" spans="1:5" ht="18" x14ac:dyDescent="0.25">
      <c r="A54" s="21" t="str">
        <f>VLOOKUP(B54,'[1]LISTADO ATM'!$A$2:$C$822,3,0)</f>
        <v>DISTRITO NACIONAL</v>
      </c>
      <c r="B54" s="21">
        <v>560</v>
      </c>
      <c r="C54" s="24" t="str">
        <f>VLOOKUP(B54,'[1]LISTADO ATM'!$A$2:$B$822,2,0)</f>
        <v xml:space="preserve">ATM Junta Central Electoral </v>
      </c>
      <c r="D54" s="15" t="s">
        <v>22</v>
      </c>
      <c r="E54" s="26">
        <v>3335936897</v>
      </c>
    </row>
    <row r="55" spans="1:5" ht="18" x14ac:dyDescent="0.25">
      <c r="A55" s="21" t="str">
        <f>VLOOKUP(B55,'[1]LISTADO ATM'!$A$2:$C$822,3,0)</f>
        <v>SUR</v>
      </c>
      <c r="B55" s="21">
        <v>512</v>
      </c>
      <c r="C55" s="24" t="str">
        <f>VLOOKUP(B55,'[1]LISTADO ATM'!$A$2:$B$822,2,0)</f>
        <v>ATM Plaza Jesús Ferreira</v>
      </c>
      <c r="D55" s="15" t="s">
        <v>22</v>
      </c>
      <c r="E55" s="26">
        <v>3335936918</v>
      </c>
    </row>
    <row r="56" spans="1:5" ht="18" x14ac:dyDescent="0.25">
      <c r="A56" s="21" t="str">
        <f>VLOOKUP(B56,'[1]LISTADO ATM'!$A$2:$C$822,3,0)</f>
        <v>NORTE</v>
      </c>
      <c r="B56" s="21">
        <v>737</v>
      </c>
      <c r="C56" s="24" t="str">
        <f>VLOOKUP(B56,'[1]LISTADO ATM'!$A$2:$B$822,2,0)</f>
        <v xml:space="preserve">ATM UNP Cabarete (Puerto Plata) </v>
      </c>
      <c r="D56" s="15" t="s">
        <v>22</v>
      </c>
      <c r="E56" s="26">
        <v>3335936955</v>
      </c>
    </row>
    <row r="57" spans="1:5" ht="18" x14ac:dyDescent="0.25">
      <c r="A57" s="21" t="str">
        <f>VLOOKUP(B57,'[1]LISTADO ATM'!$A$2:$C$822,3,0)</f>
        <v>NORTE</v>
      </c>
      <c r="B57" s="21">
        <v>740</v>
      </c>
      <c r="C57" s="24" t="str">
        <f>VLOOKUP(B57,'[1]LISTADO ATM'!$A$2:$B$822,2,0)</f>
        <v xml:space="preserve">ATM EDENORTE (Santiago) </v>
      </c>
      <c r="D57" s="15" t="s">
        <v>22</v>
      </c>
      <c r="E57" s="26">
        <v>3335936981</v>
      </c>
    </row>
    <row r="58" spans="1:5" ht="18" x14ac:dyDescent="0.25">
      <c r="A58" s="21" t="str">
        <f>VLOOKUP(B58,'[1]LISTADO ATM'!$A$2:$C$822,3,0)</f>
        <v>DISTRITO NACIONAL</v>
      </c>
      <c r="B58" s="21">
        <v>2</v>
      </c>
      <c r="C58" s="24" t="str">
        <f>VLOOKUP(B58,'[1]LISTADO ATM'!$A$2:$B$822,2,0)</f>
        <v>ATM Autoservicio Padre Castellano</v>
      </c>
      <c r="D58" s="15" t="s">
        <v>22</v>
      </c>
      <c r="E58" s="26" t="s">
        <v>40</v>
      </c>
    </row>
    <row r="59" spans="1:5" ht="18" x14ac:dyDescent="0.25">
      <c r="A59" s="21" t="str">
        <f>VLOOKUP(B59,'[1]LISTADO ATM'!$A$2:$C$822,3,0)</f>
        <v>ESTE</v>
      </c>
      <c r="B59" s="21">
        <v>776</v>
      </c>
      <c r="C59" s="24" t="str">
        <f>VLOOKUP(B59,'[1]LISTADO ATM'!$A$2:$B$822,2,0)</f>
        <v xml:space="preserve">ATM Oficina Monte Plata </v>
      </c>
      <c r="D59" s="15" t="s">
        <v>22</v>
      </c>
      <c r="E59" s="26" t="s">
        <v>41</v>
      </c>
    </row>
    <row r="60" spans="1:5" ht="18" x14ac:dyDescent="0.25">
      <c r="A60" s="21" t="str">
        <f>VLOOKUP(B60,'[1]LISTADO ATM'!$A$2:$C$822,3,0)</f>
        <v>DISTRITO NACIONAL</v>
      </c>
      <c r="B60" s="21">
        <v>325</v>
      </c>
      <c r="C60" s="24" t="str">
        <f>VLOOKUP(B60,'[1]LISTADO ATM'!$A$2:$B$822,2,0)</f>
        <v>ATM Casa Edwin</v>
      </c>
      <c r="D60" s="15" t="s">
        <v>22</v>
      </c>
      <c r="E60" s="26">
        <v>3335937111</v>
      </c>
    </row>
    <row r="61" spans="1:5" ht="18" x14ac:dyDescent="0.25">
      <c r="A61" s="21" t="str">
        <f>VLOOKUP(B61,'[1]LISTADO ATM'!$A$2:$C$822,3,0)</f>
        <v>ESTE</v>
      </c>
      <c r="B61" s="21">
        <v>608</v>
      </c>
      <c r="C61" s="24" t="str">
        <f>VLOOKUP(B61,'[1]LISTADO ATM'!$A$2:$B$822,2,0)</f>
        <v xml:space="preserve">ATM Oficina Jumbo (San Pedro) </v>
      </c>
      <c r="D61" s="15" t="s">
        <v>22</v>
      </c>
      <c r="E61" s="26">
        <v>3335937189</v>
      </c>
    </row>
    <row r="62" spans="1:5" ht="18" x14ac:dyDescent="0.25">
      <c r="A62" s="21" t="str">
        <f>VLOOKUP(B62,'[1]LISTADO ATM'!$A$2:$C$822,3,0)</f>
        <v>DISTRITO NACIONAL</v>
      </c>
      <c r="B62" s="21">
        <v>930</v>
      </c>
      <c r="C62" s="24" t="str">
        <f>VLOOKUP(B62,'[1]LISTADO ATM'!$A$2:$B$822,2,0)</f>
        <v>ATM Oficina Plaza Spring Center</v>
      </c>
      <c r="D62" s="15" t="s">
        <v>22</v>
      </c>
      <c r="E62" s="26">
        <v>3335937208</v>
      </c>
    </row>
    <row r="63" spans="1:5" ht="18" x14ac:dyDescent="0.25">
      <c r="A63" s="21" t="str">
        <f>VLOOKUP(B63,'[1]LISTADO ATM'!$A$2:$C$822,3,0)</f>
        <v>DISTRITO NACIONAL</v>
      </c>
      <c r="B63" s="21">
        <v>884</v>
      </c>
      <c r="C63" s="24" t="str">
        <f>VLOOKUP(B63,'[1]LISTADO ATM'!$A$2:$B$822,2,0)</f>
        <v xml:space="preserve">ATM UNP Olé Sabana Perdida </v>
      </c>
      <c r="D63" s="15" t="s">
        <v>22</v>
      </c>
      <c r="E63" s="26">
        <v>3335937220</v>
      </c>
    </row>
    <row r="64" spans="1:5" ht="18" x14ac:dyDescent="0.25">
      <c r="A64" s="21" t="str">
        <f>VLOOKUP(B64,'[1]LISTADO ATM'!$A$2:$C$822,3,0)</f>
        <v>SUR</v>
      </c>
      <c r="B64" s="21">
        <v>6</v>
      </c>
      <c r="C64" s="24" t="str">
        <f>VLOOKUP(B64,'[1]LISTADO ATM'!$A$2:$B$822,2,0)</f>
        <v xml:space="preserve">ATM Plaza WAO San Juan </v>
      </c>
      <c r="D64" s="15" t="s">
        <v>22</v>
      </c>
      <c r="E64" s="26">
        <v>3335937257</v>
      </c>
    </row>
    <row r="65" spans="1:5" ht="18" x14ac:dyDescent="0.25">
      <c r="A65" s="21" t="str">
        <f>VLOOKUP(B65,'[1]LISTADO ATM'!$A$2:$C$822,3,0)</f>
        <v>SUR</v>
      </c>
      <c r="B65" s="21">
        <v>873</v>
      </c>
      <c r="C65" s="24" t="str">
        <f>VLOOKUP(B65,'[1]LISTADO ATM'!$A$2:$B$822,2,0)</f>
        <v xml:space="preserve">ATM Centro de Caja San Cristóbal II </v>
      </c>
      <c r="D65" s="15" t="s">
        <v>22</v>
      </c>
      <c r="E65" s="26">
        <v>3335937389</v>
      </c>
    </row>
    <row r="66" spans="1:5" ht="18" x14ac:dyDescent="0.25">
      <c r="A66" s="21" t="str">
        <f>VLOOKUP(B66,'[1]LISTADO ATM'!$A$2:$C$822,3,0)</f>
        <v>DISTRITO NACIONAL</v>
      </c>
      <c r="B66" s="21">
        <v>943</v>
      </c>
      <c r="C66" s="24" t="str">
        <f>VLOOKUP(B66,'[1]LISTADO ATM'!$A$2:$B$822,2,0)</f>
        <v xml:space="preserve">ATM Oficina Tránsito Terreste </v>
      </c>
      <c r="D66" s="15" t="s">
        <v>22</v>
      </c>
      <c r="E66" s="26">
        <v>3335934900</v>
      </c>
    </row>
    <row r="67" spans="1:5" ht="18" x14ac:dyDescent="0.25">
      <c r="A67" s="32" t="str">
        <f>VLOOKUP(B67,'[1]LISTADO ATM'!$A$2:$C$822,3,0)</f>
        <v>NORTE</v>
      </c>
      <c r="B67" s="21">
        <v>633</v>
      </c>
      <c r="C67" s="24" t="str">
        <f>VLOOKUP(B67,'[1]LISTADO ATM'!$A$2:$B$822,2,0)</f>
        <v xml:space="preserve">ATM Autobanco Las Colinas </v>
      </c>
      <c r="D67" s="15" t="s">
        <v>22</v>
      </c>
      <c r="E67" s="26" t="s">
        <v>37</v>
      </c>
    </row>
    <row r="68" spans="1:5" ht="18" x14ac:dyDescent="0.25">
      <c r="A68" s="32" t="str">
        <f>VLOOKUP(B68,'[1]LISTADO ATM'!$A$2:$C$822,3,0)</f>
        <v>DISTRITO NACIONAL</v>
      </c>
      <c r="B68" s="21">
        <v>570</v>
      </c>
      <c r="C68" s="24" t="str">
        <f>VLOOKUP(B68,'[1]LISTADO ATM'!$A$2:$B$822,2,0)</f>
        <v xml:space="preserve">ATM S/M Liverpool Villa Mella </v>
      </c>
      <c r="D68" s="15" t="s">
        <v>22</v>
      </c>
      <c r="E68" s="26">
        <v>3335937219</v>
      </c>
    </row>
    <row r="69" spans="1:5" ht="18" x14ac:dyDescent="0.25">
      <c r="A69" s="21" t="str">
        <f>VLOOKUP(B69,'[1]LISTADO ATM'!$A$2:$C$822,3,0)</f>
        <v>NORTE</v>
      </c>
      <c r="B69" s="21">
        <v>157</v>
      </c>
      <c r="C69" s="24" t="str">
        <f>VLOOKUP(B69,'[1]LISTADO ATM'!$A$2:$B$822,2,0)</f>
        <v xml:space="preserve">ATM Oficina Samaná </v>
      </c>
      <c r="D69" s="15" t="s">
        <v>22</v>
      </c>
      <c r="E69" s="26">
        <v>3335937426</v>
      </c>
    </row>
    <row r="70" spans="1:5" ht="18" x14ac:dyDescent="0.25">
      <c r="A70" s="21" t="str">
        <f>VLOOKUP(B70,'[1]LISTADO ATM'!$A$2:$C$822,3,0)</f>
        <v>NORTE</v>
      </c>
      <c r="B70" s="21">
        <v>728</v>
      </c>
      <c r="C70" s="24" t="str">
        <f>VLOOKUP(B70,'[1]LISTADO ATM'!$A$2:$B$822,2,0)</f>
        <v xml:space="preserve">ATM UNP La Vega Oficina Regional Norcentral </v>
      </c>
      <c r="D70" s="15" t="s">
        <v>22</v>
      </c>
      <c r="E70" s="26">
        <v>3335937265</v>
      </c>
    </row>
    <row r="71" spans="1:5" ht="18" x14ac:dyDescent="0.25">
      <c r="A71" s="21" t="str">
        <f>VLOOKUP(B71,'[1]LISTADO ATM'!$A$2:$C$822,3,0)</f>
        <v>DISTRITO NACIONAL</v>
      </c>
      <c r="B71" s="21">
        <v>32</v>
      </c>
      <c r="C71" s="24" t="str">
        <f>VLOOKUP(B71,'[1]LISTADO ATM'!$A$2:$B$822,2,0)</f>
        <v xml:space="preserve">ATM Oficina San Martín II </v>
      </c>
      <c r="D71" s="15" t="s">
        <v>22</v>
      </c>
      <c r="E71" s="26" t="s">
        <v>32</v>
      </c>
    </row>
    <row r="72" spans="1:5" ht="18" x14ac:dyDescent="0.25">
      <c r="A72" s="21" t="str">
        <f>VLOOKUP(B72,'[1]LISTADO ATM'!$A$2:$C$822,3,0)</f>
        <v>SUR</v>
      </c>
      <c r="B72" s="21">
        <v>751</v>
      </c>
      <c r="C72" s="24" t="str">
        <f>VLOOKUP(B72,'[1]LISTADO ATM'!$A$2:$B$822,2,0)</f>
        <v>ATM Eco Petroleo Camilo</v>
      </c>
      <c r="D72" s="15" t="s">
        <v>22</v>
      </c>
      <c r="E72" s="26" t="s">
        <v>33</v>
      </c>
    </row>
    <row r="73" spans="1:5" ht="18" x14ac:dyDescent="0.25">
      <c r="A73" s="21" t="str">
        <f>VLOOKUP(B73,'[1]LISTADO ATM'!$A$2:$C$822,3,0)</f>
        <v>DISTRITO NACIONAL</v>
      </c>
      <c r="B73" s="21">
        <v>493</v>
      </c>
      <c r="C73" s="24" t="str">
        <f>VLOOKUP(B73,'[1]LISTADO ATM'!$A$2:$B$822,2,0)</f>
        <v xml:space="preserve">ATM Oficina Haina Occidental II </v>
      </c>
      <c r="D73" s="15" t="s">
        <v>22</v>
      </c>
      <c r="E73" s="26">
        <v>3335936623</v>
      </c>
    </row>
    <row r="74" spans="1:5" ht="18" x14ac:dyDescent="0.25">
      <c r="A74" s="21" t="str">
        <f>VLOOKUP(B74,'[1]LISTADO ATM'!$A$2:$C$822,3,0)</f>
        <v>SUR</v>
      </c>
      <c r="B74" s="21">
        <v>84</v>
      </c>
      <c r="C74" s="24" t="str">
        <f>VLOOKUP(B74,'[1]LISTADO ATM'!$A$2:$B$822,2,0)</f>
        <v xml:space="preserve">ATM Oficina Multicentro Sirena San Cristóbal </v>
      </c>
      <c r="D74" s="15" t="s">
        <v>22</v>
      </c>
      <c r="E74" s="26" t="s">
        <v>27</v>
      </c>
    </row>
    <row r="75" spans="1:5" ht="18" x14ac:dyDescent="0.25">
      <c r="A75" s="21" t="str">
        <f>VLOOKUP(B75,'[1]LISTADO ATM'!$A$2:$C$822,3,0)</f>
        <v>ESTE</v>
      </c>
      <c r="B75" s="21">
        <v>219</v>
      </c>
      <c r="C75" s="24" t="str">
        <f>VLOOKUP(B75,'[1]LISTADO ATM'!$A$2:$B$822,2,0)</f>
        <v xml:space="preserve">ATM Oficina La Altagracia (Higuey) </v>
      </c>
      <c r="D75" s="15" t="s">
        <v>22</v>
      </c>
      <c r="E75" s="26">
        <v>3335937693</v>
      </c>
    </row>
    <row r="76" spans="1:5" ht="18" x14ac:dyDescent="0.25">
      <c r="A76" s="21" t="str">
        <f>VLOOKUP(B76,'[1]LISTADO ATM'!$A$2:$C$822,3,0)</f>
        <v>NORTE</v>
      </c>
      <c r="B76" s="21">
        <v>749</v>
      </c>
      <c r="C76" s="24" t="str">
        <f>VLOOKUP(B76,'[1]LISTADO ATM'!$A$2:$B$822,2,0)</f>
        <v xml:space="preserve">ATM Oficina Yaque </v>
      </c>
      <c r="D76" s="15" t="s">
        <v>22</v>
      </c>
      <c r="E76" s="26">
        <v>3335936419</v>
      </c>
    </row>
    <row r="77" spans="1:5" ht="18" x14ac:dyDescent="0.25">
      <c r="A77" s="21" t="str">
        <f>VLOOKUP(B77,'[1]LISTADO ATM'!$A$2:$C$822,3,0)</f>
        <v>SUR</v>
      </c>
      <c r="B77" s="21">
        <v>615</v>
      </c>
      <c r="C77" s="24" t="str">
        <f>VLOOKUP(B77,'[1]LISTADO ATM'!$A$2:$B$822,2,0)</f>
        <v xml:space="preserve">ATM Estación Sunix Cabral (Barahona) </v>
      </c>
      <c r="D77" s="15" t="s">
        <v>22</v>
      </c>
      <c r="E77" s="26">
        <v>3335936105</v>
      </c>
    </row>
    <row r="78" spans="1:5" ht="18" x14ac:dyDescent="0.25">
      <c r="A78" s="21" t="str">
        <f>VLOOKUP(B78,'[1]LISTADO ATM'!$A$2:$C$822,3,0)</f>
        <v>SUR</v>
      </c>
      <c r="B78" s="21">
        <v>765</v>
      </c>
      <c r="C78" s="24" t="str">
        <f>VLOOKUP(B78,'[1]LISTADO ATM'!$A$2:$B$822,2,0)</f>
        <v xml:space="preserve">ATM Oficina Azua I </v>
      </c>
      <c r="D78" s="15" t="s">
        <v>22</v>
      </c>
      <c r="E78" s="26">
        <v>3335936489</v>
      </c>
    </row>
    <row r="79" spans="1:5" ht="18" x14ac:dyDescent="0.25">
      <c r="A79" s="21" t="str">
        <f>VLOOKUP(B79,'[1]LISTADO ATM'!$A$2:$C$822,3,0)</f>
        <v>SUR</v>
      </c>
      <c r="B79" s="21">
        <v>766</v>
      </c>
      <c r="C79" s="24" t="str">
        <f>VLOOKUP(B79,'[1]LISTADO ATM'!$A$2:$B$822,2,0)</f>
        <v xml:space="preserve">ATM Oficina Azua II </v>
      </c>
      <c r="D79" s="15" t="s">
        <v>22</v>
      </c>
      <c r="E79" s="26">
        <v>3335936608</v>
      </c>
    </row>
    <row r="80" spans="1:5" ht="18" x14ac:dyDescent="0.25">
      <c r="A80" s="21" t="str">
        <f>VLOOKUP(B80,'[1]LISTADO ATM'!$A$2:$C$822,3,0)</f>
        <v>DISTRITO NACIONAL</v>
      </c>
      <c r="B80" s="21">
        <v>239</v>
      </c>
      <c r="C80" s="24" t="str">
        <f>VLOOKUP(B80,'[1]LISTADO ATM'!$A$2:$B$822,2,0)</f>
        <v xml:space="preserve">ATM Autobanco Charles de Gaulle </v>
      </c>
      <c r="D80" s="15" t="s">
        <v>22</v>
      </c>
      <c r="E80" s="26">
        <v>3335936784</v>
      </c>
    </row>
    <row r="81" spans="1:5" ht="18.75" thickBot="1" x14ac:dyDescent="0.3">
      <c r="A81" s="3" t="s">
        <v>11</v>
      </c>
      <c r="B81" s="38">
        <f>COUNT(B9:B80)</f>
        <v>72</v>
      </c>
      <c r="C81" s="44"/>
      <c r="D81" s="45"/>
      <c r="E81" s="46"/>
    </row>
    <row r="82" spans="1:5" x14ac:dyDescent="0.25">
      <c r="B82" s="5"/>
      <c r="E82" s="5"/>
    </row>
    <row r="83" spans="1:5" ht="18" customHeight="1" x14ac:dyDescent="0.25">
      <c r="A83" s="63" t="s">
        <v>16</v>
      </c>
      <c r="B83" s="64"/>
      <c r="C83" s="64"/>
      <c r="D83" s="64"/>
      <c r="E83" s="65"/>
    </row>
    <row r="84" spans="1:5" ht="18" x14ac:dyDescent="0.25">
      <c r="A84" s="2" t="s">
        <v>5</v>
      </c>
      <c r="B84" s="6" t="s">
        <v>6</v>
      </c>
      <c r="C84" s="2" t="s">
        <v>7</v>
      </c>
      <c r="D84" s="2" t="s">
        <v>8</v>
      </c>
      <c r="E84" s="2" t="s">
        <v>9</v>
      </c>
    </row>
    <row r="85" spans="1:5" ht="18" x14ac:dyDescent="0.25">
      <c r="A85" s="18" t="str">
        <f>VLOOKUP(B85,'[1]LISTADO ATM'!$A$2:$C$822,3,0)</f>
        <v>DISTRITO NACIONAL</v>
      </c>
      <c r="B85" s="21">
        <v>39</v>
      </c>
      <c r="C85" s="24" t="str">
        <f>VLOOKUP(B85,'[1]LISTADO ATM'!$A$2:$B$822,2,0)</f>
        <v xml:space="preserve">ATM Oficina Ovando </v>
      </c>
      <c r="D85" s="15" t="s">
        <v>19</v>
      </c>
      <c r="E85" s="26">
        <v>3335933423</v>
      </c>
    </row>
    <row r="86" spans="1:5" ht="18" x14ac:dyDescent="0.25">
      <c r="A86" s="18" t="str">
        <f>VLOOKUP(B86,'[1]LISTADO ATM'!$A$2:$C$822,3,0)</f>
        <v>DISTRITO NACIONAL</v>
      </c>
      <c r="B86" s="21">
        <v>359</v>
      </c>
      <c r="C86" s="24" t="str">
        <f>VLOOKUP(B86,'[1]LISTADO ATM'!$A$2:$B$822,2,0)</f>
        <v>ATM S/M Bravo Ozama</v>
      </c>
      <c r="D86" s="15" t="s">
        <v>19</v>
      </c>
      <c r="E86" s="26">
        <v>3335935867</v>
      </c>
    </row>
    <row r="87" spans="1:5" ht="18" x14ac:dyDescent="0.25">
      <c r="A87" s="18" t="str">
        <f>VLOOKUP(B87,'[1]LISTADO ATM'!$A$2:$C$822,3,0)</f>
        <v>NORTE</v>
      </c>
      <c r="B87" s="21">
        <v>93</v>
      </c>
      <c r="C87" s="24" t="str">
        <f>VLOOKUP(B87,'[1]LISTADO ATM'!$A$2:$B$822,2,0)</f>
        <v xml:space="preserve">ATM Oficina Cotuí </v>
      </c>
      <c r="D87" s="15" t="s">
        <v>19</v>
      </c>
      <c r="E87" s="26">
        <v>3335936469</v>
      </c>
    </row>
    <row r="88" spans="1:5" ht="18" x14ac:dyDescent="0.25">
      <c r="A88" s="18" t="str">
        <f>VLOOKUP(B88,'[1]LISTADO ATM'!$A$2:$C$822,3,0)</f>
        <v>SUR</v>
      </c>
      <c r="B88" s="21">
        <v>783</v>
      </c>
      <c r="C88" s="24" t="str">
        <f>VLOOKUP(B88,'[1]LISTADO ATM'!$A$2:$B$822,2,0)</f>
        <v xml:space="preserve">ATM Autobanco Alfa y Omega (Barahona) </v>
      </c>
      <c r="D88" s="15" t="s">
        <v>19</v>
      </c>
      <c r="E88" s="26">
        <v>3335936483</v>
      </c>
    </row>
    <row r="89" spans="1:5" ht="18" x14ac:dyDescent="0.25">
      <c r="A89" s="18" t="str">
        <f>VLOOKUP(B89,'[1]LISTADO ATM'!$A$2:$C$822,3,0)</f>
        <v>NORTE</v>
      </c>
      <c r="B89" s="21">
        <v>142</v>
      </c>
      <c r="C89" s="24" t="str">
        <f>VLOOKUP(B89,'[1]LISTADO ATM'!$A$2:$B$822,2,0)</f>
        <v xml:space="preserve">ATM Centro de Caja Galerías Bonao </v>
      </c>
      <c r="D89" s="15" t="s">
        <v>19</v>
      </c>
      <c r="E89" s="26">
        <v>3335936485</v>
      </c>
    </row>
    <row r="90" spans="1:5" ht="18" x14ac:dyDescent="0.25">
      <c r="A90" s="18" t="str">
        <f>VLOOKUP(B90,'[1]LISTADO ATM'!$A$2:$C$822,3,0)</f>
        <v>DISTRITO NACIONAL</v>
      </c>
      <c r="B90" s="21">
        <v>698</v>
      </c>
      <c r="C90" s="24" t="str">
        <f>VLOOKUP(B90,'[1]LISTADO ATM'!$A$2:$B$822,2,0)</f>
        <v>ATM Parador Bellamar</v>
      </c>
      <c r="D90" s="15" t="s">
        <v>19</v>
      </c>
      <c r="E90" s="26">
        <v>3335935153</v>
      </c>
    </row>
    <row r="91" spans="1:5" ht="18" x14ac:dyDescent="0.25">
      <c r="A91" s="18" t="str">
        <f>VLOOKUP(B91,'[1]LISTADO ATM'!$A$2:$C$822,3,0)</f>
        <v>NORTE</v>
      </c>
      <c r="B91" s="21">
        <v>985</v>
      </c>
      <c r="C91" s="24" t="str">
        <f>VLOOKUP(B91,'[1]LISTADO ATM'!$A$2:$B$822,2,0)</f>
        <v xml:space="preserve">ATM Oficina Dajabón II </v>
      </c>
      <c r="D91" s="15" t="s">
        <v>19</v>
      </c>
      <c r="E91" s="26">
        <v>3335936438</v>
      </c>
    </row>
    <row r="92" spans="1:5" ht="18" x14ac:dyDescent="0.25">
      <c r="A92" s="18" t="str">
        <f>VLOOKUP(B92,'[1]LISTADO ATM'!$A$2:$C$822,3,0)</f>
        <v>DISTRITO NACIONAL</v>
      </c>
      <c r="B92" s="21">
        <v>540</v>
      </c>
      <c r="C92" s="24" t="str">
        <f>VLOOKUP(B92,'[1]LISTADO ATM'!$A$2:$B$822,2,0)</f>
        <v xml:space="preserve">ATM Autoservicio Sambil I </v>
      </c>
      <c r="D92" s="15" t="s">
        <v>19</v>
      </c>
      <c r="E92" s="26">
        <v>3335937347</v>
      </c>
    </row>
    <row r="93" spans="1:5" ht="18" x14ac:dyDescent="0.25">
      <c r="A93" s="18" t="str">
        <f>VLOOKUP(B93,'[1]LISTADO ATM'!$A$2:$C$822,3,0)</f>
        <v>NORTE</v>
      </c>
      <c r="B93" s="21">
        <v>144</v>
      </c>
      <c r="C93" s="24" t="str">
        <f>VLOOKUP(B93,'[1]LISTADO ATM'!$A$2:$B$822,2,0)</f>
        <v xml:space="preserve">ATM Oficina Villa Altagracia </v>
      </c>
      <c r="D93" s="15" t="s">
        <v>19</v>
      </c>
      <c r="E93" s="26">
        <v>3335936573</v>
      </c>
    </row>
    <row r="94" spans="1:5" ht="18" x14ac:dyDescent="0.25">
      <c r="A94" s="18" t="str">
        <f>VLOOKUP(B94,'[1]LISTADO ATM'!$A$2:$C$822,3,0)</f>
        <v>NORTE</v>
      </c>
      <c r="B94" s="21">
        <v>395</v>
      </c>
      <c r="C94" s="24" t="str">
        <f>VLOOKUP(B94,'[1]LISTADO ATM'!$A$2:$B$822,2,0)</f>
        <v xml:space="preserve">ATM UNP Sabana Iglesia </v>
      </c>
      <c r="D94" s="15" t="s">
        <v>19</v>
      </c>
      <c r="E94" s="26">
        <v>3335937312</v>
      </c>
    </row>
    <row r="95" spans="1:5" ht="18" x14ac:dyDescent="0.25">
      <c r="A95" s="18" t="str">
        <f>VLOOKUP(B95,'[1]LISTADO ATM'!$A$2:$C$822,3,0)</f>
        <v>ESTE</v>
      </c>
      <c r="B95" s="21">
        <v>386</v>
      </c>
      <c r="C95" s="24" t="str">
        <f>VLOOKUP(B95,'[1]LISTADO ATM'!$A$2:$B$822,2,0)</f>
        <v xml:space="preserve">ATM Plaza Verón II </v>
      </c>
      <c r="D95" s="15" t="s">
        <v>19</v>
      </c>
      <c r="E95" s="26">
        <v>3335937379</v>
      </c>
    </row>
    <row r="96" spans="1:5" ht="18" x14ac:dyDescent="0.25">
      <c r="A96" s="18" t="str">
        <f>VLOOKUP(B96,'[1]LISTADO ATM'!$A$2:$C$822,3,0)</f>
        <v>SUR</v>
      </c>
      <c r="B96" s="21">
        <v>297</v>
      </c>
      <c r="C96" s="24" t="str">
        <f>VLOOKUP(B96,'[1]LISTADO ATM'!$A$2:$B$822,2,0)</f>
        <v xml:space="preserve">ATM S/M Cadena Ocoa </v>
      </c>
      <c r="D96" s="15" t="s">
        <v>19</v>
      </c>
      <c r="E96" s="26">
        <v>3335936770</v>
      </c>
    </row>
    <row r="97" spans="1:5" ht="18" x14ac:dyDescent="0.25">
      <c r="A97" s="18" t="str">
        <f>VLOOKUP(B97,'[1]LISTADO ATM'!$A$2:$C$822,3,0)</f>
        <v>DISTRITO NACIONAL</v>
      </c>
      <c r="B97" s="21">
        <v>298</v>
      </c>
      <c r="C97" s="24" t="str">
        <f>VLOOKUP(B97,'[1]LISTADO ATM'!$A$2:$B$822,2,0)</f>
        <v xml:space="preserve">ATM S/M Aprezio Engombe </v>
      </c>
      <c r="D97" s="15" t="s">
        <v>19</v>
      </c>
      <c r="E97" s="26">
        <v>3335937312</v>
      </c>
    </row>
    <row r="98" spans="1:5" ht="18.75" thickBot="1" x14ac:dyDescent="0.3">
      <c r="A98" s="3" t="s">
        <v>11</v>
      </c>
      <c r="B98" s="38">
        <f>COUNT(B85:B97)</f>
        <v>13</v>
      </c>
      <c r="C98" s="44"/>
      <c r="D98" s="45"/>
      <c r="E98" s="46"/>
    </row>
    <row r="99" spans="1:5" ht="15.75" thickBot="1" x14ac:dyDescent="0.3">
      <c r="B99" s="5"/>
      <c r="E99" s="5"/>
    </row>
    <row r="100" spans="1:5" ht="18.75" customHeight="1" thickBot="1" x14ac:dyDescent="0.3">
      <c r="A100" s="47" t="s">
        <v>14</v>
      </c>
      <c r="B100" s="48"/>
      <c r="C100" s="48"/>
      <c r="D100" s="48"/>
      <c r="E100" s="49"/>
    </row>
    <row r="101" spans="1:5" ht="18" x14ac:dyDescent="0.25">
      <c r="A101" s="2" t="s">
        <v>5</v>
      </c>
      <c r="B101" s="6" t="s">
        <v>6</v>
      </c>
      <c r="C101" s="2" t="s">
        <v>7</v>
      </c>
      <c r="D101" s="2" t="s">
        <v>8</v>
      </c>
      <c r="E101" s="2" t="s">
        <v>9</v>
      </c>
    </row>
    <row r="102" spans="1:5" ht="18" x14ac:dyDescent="0.25">
      <c r="A102" s="21" t="str">
        <f>VLOOKUP(B102,'[1]LISTADO ATM'!$A$2:$C$822,3,0)</f>
        <v>ESTE</v>
      </c>
      <c r="B102" s="21">
        <v>429</v>
      </c>
      <c r="C102" s="24" t="str">
        <f>VLOOKUP(B102,'[1]LISTADO ATM'!$A$2:$B$822,2,0)</f>
        <v xml:space="preserve">ATM Oficina Jumbo La Romana </v>
      </c>
      <c r="D102" s="14" t="s">
        <v>10</v>
      </c>
      <c r="E102" s="26">
        <v>3335936255</v>
      </c>
    </row>
    <row r="103" spans="1:5" ht="18" x14ac:dyDescent="0.25">
      <c r="A103" s="21" t="str">
        <f>VLOOKUP(B103,'[1]LISTADO ATM'!$A$2:$C$822,3,0)</f>
        <v>SUR</v>
      </c>
      <c r="B103" s="21">
        <v>781</v>
      </c>
      <c r="C103" s="24" t="str">
        <f>VLOOKUP(B103,'[1]LISTADO ATM'!$A$2:$B$822,2,0)</f>
        <v xml:space="preserve">ATM Estación Isla Barahona </v>
      </c>
      <c r="D103" s="14" t="s">
        <v>10</v>
      </c>
      <c r="E103" s="26">
        <v>3335936723</v>
      </c>
    </row>
    <row r="104" spans="1:5" ht="18" x14ac:dyDescent="0.25">
      <c r="A104" s="21" t="str">
        <f>VLOOKUP(B104,'[1]LISTADO ATM'!$A$2:$C$822,3,0)</f>
        <v>SUR</v>
      </c>
      <c r="B104" s="21">
        <v>403</v>
      </c>
      <c r="C104" s="24" t="str">
        <f>VLOOKUP(B104,'[1]LISTADO ATM'!$A$2:$B$822,2,0)</f>
        <v xml:space="preserve">ATM Oficina Vicente Noble </v>
      </c>
      <c r="D104" s="14" t="s">
        <v>10</v>
      </c>
      <c r="E104" s="26" t="s">
        <v>39</v>
      </c>
    </row>
    <row r="105" spans="1:5" ht="18" x14ac:dyDescent="0.25">
      <c r="A105" s="21" t="str">
        <f>VLOOKUP(B105,'[1]LISTADO ATM'!$A$2:$C$822,3,0)</f>
        <v>SUR</v>
      </c>
      <c r="B105" s="21">
        <v>677</v>
      </c>
      <c r="C105" s="24" t="str">
        <f>VLOOKUP(B105,'[1]LISTADO ATM'!$A$2:$B$822,2,0)</f>
        <v>ATM PBG Villa Jaragua</v>
      </c>
      <c r="D105" s="14" t="s">
        <v>10</v>
      </c>
      <c r="E105" s="26">
        <v>3335937126</v>
      </c>
    </row>
    <row r="106" spans="1:5" ht="18" x14ac:dyDescent="0.25">
      <c r="A106" s="21" t="str">
        <f>VLOOKUP(B106,'[1]LISTADO ATM'!$A$2:$C$822,3,0)</f>
        <v>SUR</v>
      </c>
      <c r="B106" s="21">
        <v>699</v>
      </c>
      <c r="C106" s="24" t="str">
        <f>VLOOKUP(B106,'[1]LISTADO ATM'!$A$2:$B$822,2,0)</f>
        <v>ATM S/M Bravo Bani</v>
      </c>
      <c r="D106" s="14" t="s">
        <v>10</v>
      </c>
      <c r="E106" s="26">
        <v>3335937242</v>
      </c>
    </row>
    <row r="107" spans="1:5" ht="18" x14ac:dyDescent="0.25">
      <c r="A107" s="21" t="str">
        <f>VLOOKUP(B107,'[1]LISTADO ATM'!$A$2:$C$822,3,0)</f>
        <v>SUR</v>
      </c>
      <c r="B107" s="21">
        <v>89</v>
      </c>
      <c r="C107" s="24" t="str">
        <f>VLOOKUP(B107,'[1]LISTADO ATM'!$A$2:$B$822,2,0)</f>
        <v xml:space="preserve">ATM UNP El Cercado (San Juan) </v>
      </c>
      <c r="D107" s="14" t="s">
        <v>10</v>
      </c>
      <c r="E107" s="26">
        <v>3335937385</v>
      </c>
    </row>
    <row r="108" spans="1:5" ht="18" x14ac:dyDescent="0.25">
      <c r="A108" s="21" t="str">
        <f>VLOOKUP(B108,'[1]LISTADO ATM'!$A$2:$C$822,3,0)</f>
        <v>DISTRITO NACIONAL</v>
      </c>
      <c r="B108" s="21">
        <v>697</v>
      </c>
      <c r="C108" s="24" t="str">
        <f>VLOOKUP(B108,'[1]LISTADO ATM'!$A$2:$B$822,2,0)</f>
        <v>ATM Hipermercado Olé Ciudad Juan Bosch</v>
      </c>
      <c r="D108" s="14" t="s">
        <v>10</v>
      </c>
      <c r="E108" s="26" t="s">
        <v>42</v>
      </c>
    </row>
    <row r="109" spans="1:5" ht="18" x14ac:dyDescent="0.25">
      <c r="A109" s="21" t="str">
        <f>VLOOKUP(B109,'[1]LISTADO ATM'!$A$2:$C$822,3,0)</f>
        <v>DISTRITO NACIONAL</v>
      </c>
      <c r="B109" s="21">
        <v>347</v>
      </c>
      <c r="C109" s="24" t="str">
        <f>VLOOKUP(B109,'[1]LISTADO ATM'!$A$2:$B$822,2,0)</f>
        <v>ATM Patio de Colombia</v>
      </c>
      <c r="D109" s="14" t="s">
        <v>10</v>
      </c>
      <c r="E109" s="26">
        <v>3335937409</v>
      </c>
    </row>
    <row r="110" spans="1:5" ht="18" x14ac:dyDescent="0.25">
      <c r="A110" s="21" t="s">
        <v>43</v>
      </c>
      <c r="B110" s="21">
        <v>994</v>
      </c>
      <c r="C110" s="24" t="s">
        <v>44</v>
      </c>
      <c r="D110" s="14" t="s">
        <v>10</v>
      </c>
      <c r="E110" s="26">
        <v>3335937603</v>
      </c>
    </row>
    <row r="111" spans="1:5" ht="18" x14ac:dyDescent="0.25">
      <c r="A111" s="21" t="str">
        <f>VLOOKUP(B111,'[1]LISTADO ATM'!$A$2:$C$822,3,0)</f>
        <v>DISTRITO NACIONAL</v>
      </c>
      <c r="B111" s="21">
        <v>979</v>
      </c>
      <c r="C111" s="24" t="str">
        <f>VLOOKUP(B111,'[1]LISTADO ATM'!$A$2:$B$822,2,0)</f>
        <v xml:space="preserve">ATM Oficina Luperón I </v>
      </c>
      <c r="D111" s="14" t="s">
        <v>10</v>
      </c>
      <c r="E111" s="26">
        <v>3335937630</v>
      </c>
    </row>
    <row r="112" spans="1:5" ht="18" x14ac:dyDescent="0.25">
      <c r="A112" s="21" t="str">
        <f>VLOOKUP(B112,'[1]LISTADO ATM'!$A$2:$C$822,3,0)</f>
        <v>SUR</v>
      </c>
      <c r="B112" s="21">
        <v>252</v>
      </c>
      <c r="C112" s="24" t="str">
        <f>VLOOKUP(B112,'[1]LISTADO ATM'!$A$2:$B$822,2,0)</f>
        <v xml:space="preserve">ATM Banco Agrícola (Barahona) </v>
      </c>
      <c r="D112" s="14" t="s">
        <v>10</v>
      </c>
      <c r="E112" s="26">
        <v>3335937640</v>
      </c>
    </row>
    <row r="113" spans="1:5" ht="18" x14ac:dyDescent="0.25">
      <c r="A113" s="21" t="str">
        <f>VLOOKUP(B113,'[1]LISTADO ATM'!$A$2:$C$822,3,0)</f>
        <v>NORTE</v>
      </c>
      <c r="B113" s="21">
        <v>594</v>
      </c>
      <c r="C113" s="24" t="str">
        <f>VLOOKUP(B113,'[1]LISTADO ATM'!$A$2:$B$822,2,0)</f>
        <v xml:space="preserve">ATM Plaza Venezuela II (Santiago) </v>
      </c>
      <c r="D113" s="14" t="s">
        <v>10</v>
      </c>
      <c r="E113" s="26">
        <v>3335937645</v>
      </c>
    </row>
    <row r="114" spans="1:5" ht="18" x14ac:dyDescent="0.25">
      <c r="A114" s="21" t="str">
        <f>VLOOKUP(B114,'[1]LISTADO ATM'!$A$2:$C$822,3,0)</f>
        <v>SUR</v>
      </c>
      <c r="B114" s="21">
        <v>5</v>
      </c>
      <c r="C114" s="24" t="str">
        <f>VLOOKUP(B114,'[1]LISTADO ATM'!$A$2:$B$822,2,0)</f>
        <v>ATM Oficina Autoservicio Villa Ofelia (San Juan)</v>
      </c>
      <c r="D114" s="14" t="s">
        <v>10</v>
      </c>
      <c r="E114" s="26">
        <v>3335937665</v>
      </c>
    </row>
    <row r="115" spans="1:5" ht="18" x14ac:dyDescent="0.25">
      <c r="A115" s="21" t="str">
        <f>VLOOKUP(B115,'[1]LISTADO ATM'!$A$2:$C$822,3,0)</f>
        <v>DISTRITO NACIONAL</v>
      </c>
      <c r="B115" s="21">
        <v>212</v>
      </c>
      <c r="C115" s="24" t="str">
        <f>VLOOKUP(B115,'[1]LISTADO ATM'!$A$2:$B$822,2,0)</f>
        <v>ATM Universidad Nacional Evangélica (Santo Domingo)</v>
      </c>
      <c r="D115" s="14" t="s">
        <v>10</v>
      </c>
      <c r="E115" s="26">
        <v>3335937673</v>
      </c>
    </row>
    <row r="116" spans="1:5" ht="18" x14ac:dyDescent="0.25">
      <c r="A116" s="21" t="str">
        <f>VLOOKUP(B116,'[1]LISTADO ATM'!$A$2:$C$822,3,0)</f>
        <v>NORTE</v>
      </c>
      <c r="B116" s="21">
        <v>752</v>
      </c>
      <c r="C116" s="24" t="str">
        <f>VLOOKUP(B116,'[1]LISTADO ATM'!$A$2:$B$822,2,0)</f>
        <v xml:space="preserve">ATM UNP Las Carolinas (La Vega) </v>
      </c>
      <c r="D116" s="14" t="s">
        <v>10</v>
      </c>
      <c r="E116" s="26">
        <v>3335937684</v>
      </c>
    </row>
    <row r="117" spans="1:5" ht="18" x14ac:dyDescent="0.25">
      <c r="A117" s="21" t="str">
        <f>VLOOKUP(B117,'[1]LISTADO ATM'!$A$2:$C$822,3,0)</f>
        <v>DISTRITO NACIONAL</v>
      </c>
      <c r="B117" s="21">
        <v>407</v>
      </c>
      <c r="C117" s="24" t="str">
        <f>VLOOKUP(B117,'[1]LISTADO ATM'!$A$2:$B$822,2,0)</f>
        <v xml:space="preserve">ATM Multicentro La Sirena Villa Mella </v>
      </c>
      <c r="D117" s="14" t="s">
        <v>10</v>
      </c>
      <c r="E117" s="26">
        <v>3335937709</v>
      </c>
    </row>
    <row r="118" spans="1:5" ht="18" x14ac:dyDescent="0.25">
      <c r="A118" s="21" t="str">
        <f>VLOOKUP(B118,'[1]LISTADO ATM'!$A$2:$C$822,3,0)</f>
        <v>ESTE</v>
      </c>
      <c r="B118" s="21">
        <v>268</v>
      </c>
      <c r="C118" s="24" t="str">
        <f>VLOOKUP(B118,'[1]LISTADO ATM'!$A$2:$B$822,2,0)</f>
        <v xml:space="preserve">ATM Autobanco La Altagracia (Higuey) </v>
      </c>
      <c r="D118" s="14" t="s">
        <v>10</v>
      </c>
      <c r="E118" s="26">
        <v>3335937686</v>
      </c>
    </row>
    <row r="119" spans="1:5" ht="18" x14ac:dyDescent="0.25">
      <c r="A119" s="21" t="str">
        <f>VLOOKUP(B119,'[1]LISTADO ATM'!$A$2:$C$822,3,0)</f>
        <v>NORTE</v>
      </c>
      <c r="B119" s="21">
        <v>198</v>
      </c>
      <c r="C119" s="24" t="str">
        <f>VLOOKUP(B119,'[1]LISTADO ATM'!$A$2:$B$822,2,0)</f>
        <v xml:space="preserve">ATM Almacenes El Encanto  (Santiago) </v>
      </c>
      <c r="D119" s="14" t="s">
        <v>10</v>
      </c>
      <c r="E119" s="26">
        <v>3335937667</v>
      </c>
    </row>
    <row r="120" spans="1:5" ht="18" x14ac:dyDescent="0.25">
      <c r="A120" s="21" t="str">
        <f>VLOOKUP(B120,'[1]LISTADO ATM'!$A$2:$C$822,3,0)</f>
        <v>NORTE</v>
      </c>
      <c r="B120" s="21">
        <v>703</v>
      </c>
      <c r="C120" s="24" t="str">
        <f>VLOOKUP(B120,'[1]LISTADO ATM'!$A$2:$B$822,2,0)</f>
        <v xml:space="preserve">ATM Oficina El Mamey Los Hidalgos </v>
      </c>
      <c r="D120" s="14" t="s">
        <v>10</v>
      </c>
      <c r="E120" s="26">
        <v>3335937670</v>
      </c>
    </row>
    <row r="121" spans="1:5" ht="18.75" thickBot="1" x14ac:dyDescent="0.3">
      <c r="A121" s="25"/>
      <c r="B121" s="38">
        <f>COUNT(B102:B120)</f>
        <v>19</v>
      </c>
      <c r="C121" s="13"/>
      <c r="D121" s="13"/>
      <c r="E121" s="13"/>
    </row>
    <row r="122" spans="1:5" ht="15.75" thickBot="1" x14ac:dyDescent="0.3">
      <c r="B122" s="5"/>
      <c r="E122" s="5"/>
    </row>
    <row r="123" spans="1:5" ht="18.75" customHeight="1" thickBot="1" x14ac:dyDescent="0.3">
      <c r="A123" s="47" t="s">
        <v>20</v>
      </c>
      <c r="B123" s="48"/>
      <c r="C123" s="48"/>
      <c r="D123" s="48"/>
      <c r="E123" s="49"/>
    </row>
    <row r="124" spans="1:5" ht="18" x14ac:dyDescent="0.25">
      <c r="A124" s="2" t="s">
        <v>5</v>
      </c>
      <c r="B124" s="6" t="s">
        <v>6</v>
      </c>
      <c r="C124" s="2" t="s">
        <v>7</v>
      </c>
      <c r="D124" s="2" t="s">
        <v>8</v>
      </c>
      <c r="E124" s="2" t="s">
        <v>9</v>
      </c>
    </row>
    <row r="125" spans="1:5" ht="18" x14ac:dyDescent="0.25">
      <c r="A125" s="32" t="str">
        <f>VLOOKUP(B125,'[1]LISTADO ATM'!$A$2:$C$822,3,0)</f>
        <v>DISTRITO NACIONAL</v>
      </c>
      <c r="B125" s="21">
        <v>577</v>
      </c>
      <c r="C125" s="24" t="str">
        <f>VLOOKUP(B125,'[1]LISTADO ATM'!$A$2:$B$822,2,0)</f>
        <v xml:space="preserve">ATM Olé Ave. Duarte </v>
      </c>
      <c r="D125" s="21" t="s">
        <v>18</v>
      </c>
      <c r="E125" s="26">
        <v>3335933618</v>
      </c>
    </row>
    <row r="126" spans="1:5" ht="18" x14ac:dyDescent="0.25">
      <c r="A126" s="32" t="str">
        <f>VLOOKUP(B126,'[1]LISTADO ATM'!$A$2:$C$822,3,0)</f>
        <v>DISTRITO NACIONAL</v>
      </c>
      <c r="B126" s="21">
        <v>981</v>
      </c>
      <c r="C126" s="24" t="str">
        <f>VLOOKUP(B126,'[1]LISTADO ATM'!$A$2:$B$822,2,0)</f>
        <v xml:space="preserve">ATM Edificio 911 </v>
      </c>
      <c r="D126" s="21" t="s">
        <v>18</v>
      </c>
      <c r="E126" s="26">
        <v>3335935214</v>
      </c>
    </row>
    <row r="127" spans="1:5" ht="18" x14ac:dyDescent="0.25">
      <c r="A127" s="32" t="str">
        <f>VLOOKUP(B127,'[1]LISTADO ATM'!$A$2:$C$822,3,0)</f>
        <v>DISTRITO NACIONAL</v>
      </c>
      <c r="B127" s="21">
        <v>391</v>
      </c>
      <c r="C127" s="24" t="str">
        <f>VLOOKUP(B127,'[1]LISTADO ATM'!$A$2:$B$822,2,0)</f>
        <v xml:space="preserve">ATM S/M Jumbo Luperón </v>
      </c>
      <c r="D127" s="21" t="s">
        <v>18</v>
      </c>
      <c r="E127" s="26">
        <v>3335935791</v>
      </c>
    </row>
    <row r="128" spans="1:5" ht="18" x14ac:dyDescent="0.25">
      <c r="A128" s="32" t="str">
        <f>VLOOKUP(B128,'[1]LISTADO ATM'!$A$2:$C$822,3,0)</f>
        <v>DISTRITO NACIONAL</v>
      </c>
      <c r="B128" s="21">
        <v>567</v>
      </c>
      <c r="C128" s="24" t="str">
        <f>VLOOKUP(B128,'[1]LISTADO ATM'!$A$2:$B$822,2,0)</f>
        <v xml:space="preserve">ATM Oficina Máximo Gómez </v>
      </c>
      <c r="D128" s="21" t="s">
        <v>18</v>
      </c>
      <c r="E128" s="26" t="s">
        <v>28</v>
      </c>
    </row>
    <row r="129" spans="1:5" ht="18" x14ac:dyDescent="0.25">
      <c r="A129" s="32" t="str">
        <f>VLOOKUP(B129,'[1]LISTADO ATM'!$A$2:$C$822,3,0)</f>
        <v>DISTRITO NACIONAL</v>
      </c>
      <c r="B129" s="21">
        <v>115</v>
      </c>
      <c r="C129" s="24" t="str">
        <f>VLOOKUP(B129,'[1]LISTADO ATM'!$A$2:$B$822,2,0)</f>
        <v xml:space="preserve">ATM Oficina Megacentro I </v>
      </c>
      <c r="D129" s="21" t="s">
        <v>18</v>
      </c>
      <c r="E129" s="26">
        <v>3335936279</v>
      </c>
    </row>
    <row r="130" spans="1:5" ht="18" x14ac:dyDescent="0.25">
      <c r="A130" s="32" t="str">
        <f>VLOOKUP(B130,'[1]LISTADO ATM'!$A$2:$C$822,3,0)</f>
        <v>NORTE</v>
      </c>
      <c r="B130" s="21">
        <v>413</v>
      </c>
      <c r="C130" s="24" t="str">
        <f>VLOOKUP(B130,'[1]LISTADO ATM'!$A$2:$B$822,2,0)</f>
        <v xml:space="preserve">ATM UNP Las Galeras Samaná </v>
      </c>
      <c r="D130" s="21" t="s">
        <v>18</v>
      </c>
      <c r="E130" s="26">
        <v>3335937137</v>
      </c>
    </row>
    <row r="131" spans="1:5" ht="18" x14ac:dyDescent="0.25">
      <c r="A131" s="32" t="str">
        <f>VLOOKUP(B131,'[1]LISTADO ATM'!$A$2:$C$822,3,0)</f>
        <v>NORTE</v>
      </c>
      <c r="B131" s="21">
        <v>903</v>
      </c>
      <c r="C131" s="24" t="str">
        <f>VLOOKUP(B131,'[1]LISTADO ATM'!$A$2:$B$822,2,0)</f>
        <v xml:space="preserve">ATM Oficina La Vega Real I </v>
      </c>
      <c r="D131" s="21" t="s">
        <v>18</v>
      </c>
      <c r="E131" s="26">
        <v>3335937251</v>
      </c>
    </row>
    <row r="132" spans="1:5" ht="18" x14ac:dyDescent="0.25">
      <c r="A132" s="32" t="str">
        <f>VLOOKUP(B132,'[1]LISTADO ATM'!$A$2:$C$822,3,0)</f>
        <v>DISTRITO NACIONAL</v>
      </c>
      <c r="B132" s="21">
        <v>696</v>
      </c>
      <c r="C132" s="24" t="str">
        <f>VLOOKUP(B132,'[1]LISTADO ATM'!$A$2:$B$822,2,0)</f>
        <v>ATM Olé Jacobo Majluta</v>
      </c>
      <c r="D132" s="21" t="s">
        <v>18</v>
      </c>
      <c r="E132" s="26">
        <v>3335937416</v>
      </c>
    </row>
    <row r="133" spans="1:5" ht="18" x14ac:dyDescent="0.25">
      <c r="A133" s="32" t="str">
        <f>VLOOKUP(B133,'[1]LISTADO ATM'!$A$2:$C$822,3,0)</f>
        <v>NORTE</v>
      </c>
      <c r="B133" s="21">
        <v>315</v>
      </c>
      <c r="C133" s="24" t="str">
        <f>VLOOKUP(B133,'[1]LISTADO ATM'!$A$2:$B$822,2,0)</f>
        <v xml:space="preserve">ATM Oficina Estrella Sadalá </v>
      </c>
      <c r="D133" s="21" t="s">
        <v>18</v>
      </c>
      <c r="E133" s="26">
        <v>3335937439</v>
      </c>
    </row>
    <row r="134" spans="1:5" ht="18" x14ac:dyDescent="0.25">
      <c r="A134" s="32" t="str">
        <f>VLOOKUP(B134,'[1]LISTADO ATM'!$A$2:$C$822,3,0)</f>
        <v>NORTE</v>
      </c>
      <c r="B134" s="21">
        <v>775</v>
      </c>
      <c r="C134" s="24" t="str">
        <f>VLOOKUP(B134,'[1]LISTADO ATM'!$A$2:$B$822,2,0)</f>
        <v xml:space="preserve">ATM S/M Lilo (Montecristi) </v>
      </c>
      <c r="D134" s="21" t="s">
        <v>18</v>
      </c>
      <c r="E134" s="26">
        <v>3335937591</v>
      </c>
    </row>
    <row r="135" spans="1:5" ht="18" x14ac:dyDescent="0.25">
      <c r="A135" s="25" t="s">
        <v>11</v>
      </c>
      <c r="B135" s="37">
        <f>COUNT(B125:B134)</f>
        <v>10</v>
      </c>
      <c r="C135" s="13"/>
      <c r="D135" s="13"/>
      <c r="E135" s="13"/>
    </row>
    <row r="136" spans="1:5" ht="15.75" thickBot="1" x14ac:dyDescent="0.3">
      <c r="B136" s="5"/>
      <c r="E136" s="5"/>
    </row>
    <row r="137" spans="1:5" ht="18" customHeight="1" x14ac:dyDescent="0.25">
      <c r="A137" s="54" t="s">
        <v>13</v>
      </c>
      <c r="B137" s="55"/>
      <c r="C137" s="55"/>
      <c r="D137" s="55"/>
      <c r="E137" s="56"/>
    </row>
    <row r="138" spans="1:5" ht="18" x14ac:dyDescent="0.25">
      <c r="A138" s="2" t="s">
        <v>5</v>
      </c>
      <c r="B138" s="6" t="s">
        <v>6</v>
      </c>
      <c r="C138" s="4" t="s">
        <v>7</v>
      </c>
      <c r="D138" s="17" t="s">
        <v>8</v>
      </c>
      <c r="E138" s="17" t="s">
        <v>9</v>
      </c>
    </row>
    <row r="139" spans="1:5" ht="18" x14ac:dyDescent="0.25">
      <c r="A139" s="18" t="str">
        <f>VLOOKUP(B139,'[1]LISTADO ATM'!$A$2:$C$822,3,0)</f>
        <v>DISTRITO NACIONAL</v>
      </c>
      <c r="B139" s="21">
        <v>835</v>
      </c>
      <c r="C139" s="24" t="str">
        <f>VLOOKUP(B139,'[1]LISTADO ATM'!$A$2:$B$822,2,0)</f>
        <v xml:space="preserve">ATM UNP Megacentro </v>
      </c>
      <c r="D139" s="40" t="s">
        <v>23</v>
      </c>
      <c r="E139" s="26">
        <v>3335935844</v>
      </c>
    </row>
    <row r="140" spans="1:5" ht="18" x14ac:dyDescent="0.25">
      <c r="A140" s="18" t="str">
        <f>VLOOKUP(B140,'[1]LISTADO ATM'!$A$2:$C$822,3,0)</f>
        <v>DISTRITO NACIONAL</v>
      </c>
      <c r="B140" s="21">
        <v>326</v>
      </c>
      <c r="C140" s="24" t="str">
        <f>VLOOKUP(B140,'[1]LISTADO ATM'!$A$2:$B$822,2,0)</f>
        <v>ATM Autoservicio Jiménez Moya II</v>
      </c>
      <c r="D140" s="40" t="s">
        <v>23</v>
      </c>
      <c r="E140" s="26">
        <v>3335937541</v>
      </c>
    </row>
    <row r="141" spans="1:5" ht="18" x14ac:dyDescent="0.25">
      <c r="A141" s="18" t="str">
        <f>VLOOKUP(B141,'[1]LISTADO ATM'!$A$2:$C$822,3,0)</f>
        <v>NORTE</v>
      </c>
      <c r="B141" s="21">
        <v>171</v>
      </c>
      <c r="C141" s="24" t="str">
        <f>VLOOKUP(B141,'[1]LISTADO ATM'!$A$2:$B$822,2,0)</f>
        <v xml:space="preserve">ATM Oficina Moca </v>
      </c>
      <c r="D141" s="40" t="s">
        <v>23</v>
      </c>
      <c r="E141" s="26">
        <v>3335937580</v>
      </c>
    </row>
    <row r="142" spans="1:5" ht="18" x14ac:dyDescent="0.25">
      <c r="A142" s="18" t="str">
        <f>VLOOKUP(B142,'[1]LISTADO ATM'!$A$2:$C$822,3,0)</f>
        <v>NORTE</v>
      </c>
      <c r="B142" s="21">
        <v>837</v>
      </c>
      <c r="C142" s="24" t="str">
        <f>VLOOKUP(B142,'[1]LISTADO ATM'!$A$2:$B$822,2,0)</f>
        <v>ATM Estación Next Canabacoa</v>
      </c>
      <c r="D142" s="41" t="s">
        <v>24</v>
      </c>
      <c r="E142" s="26">
        <v>3335937765</v>
      </c>
    </row>
    <row r="143" spans="1:5" ht="18" x14ac:dyDescent="0.25">
      <c r="A143" s="18" t="str">
        <f>VLOOKUP(B143,'[1]LISTADO ATM'!$A$2:$C$822,3,0)</f>
        <v>NORTE</v>
      </c>
      <c r="B143" s="21">
        <v>497</v>
      </c>
      <c r="C143" s="24" t="str">
        <f>VLOOKUP(B143,'[1]LISTADO ATM'!$A$2:$B$822,2,0)</f>
        <v>ATM Ofic. El Portal ll (Santiago)</v>
      </c>
      <c r="D143" s="41" t="s">
        <v>24</v>
      </c>
      <c r="E143" s="26">
        <v>3335937757</v>
      </c>
    </row>
    <row r="144" spans="1:5" ht="18" x14ac:dyDescent="0.25">
      <c r="A144" s="18" t="str">
        <f>VLOOKUP(B144,'[1]LISTADO ATM'!$A$2:$C$822,3,0)</f>
        <v>NORTE</v>
      </c>
      <c r="B144" s="21">
        <v>388</v>
      </c>
      <c r="C144" s="24" t="str">
        <f>VLOOKUP(B144,'[1]LISTADO ATM'!$A$2:$B$822,2,0)</f>
        <v xml:space="preserve">ATM Multicentro La Sirena Puerto Plata </v>
      </c>
      <c r="D144" s="41" t="s">
        <v>24</v>
      </c>
      <c r="E144" s="26">
        <v>3335937731</v>
      </c>
    </row>
    <row r="145" spans="1:5" ht="18" x14ac:dyDescent="0.25">
      <c r="A145" s="25" t="s">
        <v>11</v>
      </c>
      <c r="B145" s="37">
        <f>COUNT(B139:B144)</f>
        <v>6</v>
      </c>
      <c r="C145" s="13"/>
      <c r="D145" s="16"/>
      <c r="E145" s="16"/>
    </row>
    <row r="146" spans="1:5" ht="15.75" thickBot="1" x14ac:dyDescent="0.3">
      <c r="B146" s="5"/>
      <c r="E146" s="5"/>
    </row>
    <row r="147" spans="1:5" ht="18.75" customHeight="1" thickBot="1" x14ac:dyDescent="0.3">
      <c r="A147" s="52" t="s">
        <v>12</v>
      </c>
      <c r="B147" s="53"/>
      <c r="C147" t="s">
        <v>17</v>
      </c>
      <c r="D147" s="5"/>
      <c r="E147" s="5"/>
    </row>
    <row r="148" spans="1:5" ht="18.75" thickBot="1" x14ac:dyDescent="0.3">
      <c r="A148" s="33">
        <f>+B121+B135+B145</f>
        <v>35</v>
      </c>
      <c r="B148" s="39"/>
    </row>
    <row r="149" spans="1:5" ht="15.75" thickBot="1" x14ac:dyDescent="0.3">
      <c r="B149" s="5"/>
      <c r="E149" s="5"/>
    </row>
    <row r="150" spans="1:5" ht="18.75" customHeight="1" thickBot="1" x14ac:dyDescent="0.3">
      <c r="A150" s="47" t="s">
        <v>15</v>
      </c>
      <c r="B150" s="48"/>
      <c r="C150" s="48"/>
      <c r="D150" s="48"/>
      <c r="E150" s="49"/>
    </row>
    <row r="151" spans="1:5" ht="18" x14ac:dyDescent="0.25">
      <c r="A151" s="6" t="s">
        <v>5</v>
      </c>
      <c r="B151" s="6" t="s">
        <v>6</v>
      </c>
      <c r="C151" s="4" t="s">
        <v>7</v>
      </c>
      <c r="D151" s="50" t="s">
        <v>8</v>
      </c>
      <c r="E151" s="51"/>
    </row>
    <row r="152" spans="1:5" ht="17.25" customHeight="1" x14ac:dyDescent="0.25">
      <c r="A152" s="21" t="str">
        <f>VLOOKUP(B152,'[1]LISTADO ATM'!$A$2:$C$822,3,0)</f>
        <v>DISTRITO NACIONAL</v>
      </c>
      <c r="B152" s="36">
        <v>784</v>
      </c>
      <c r="C152" s="21" t="str">
        <f>VLOOKUP(B152,'[1]LISTADO ATM'!$A$2:$B$822,2,0)</f>
        <v xml:space="preserve">ATM Tribunal Superior Electoral </v>
      </c>
      <c r="D152" s="42" t="s">
        <v>21</v>
      </c>
      <c r="E152" s="43"/>
    </row>
    <row r="153" spans="1:5" ht="17.25" customHeight="1" x14ac:dyDescent="0.25">
      <c r="A153" s="21" t="str">
        <f>VLOOKUP(B153,'[1]LISTADO ATM'!$A$2:$C$822,3,0)</f>
        <v>DISTRITO NACIONAL</v>
      </c>
      <c r="B153" s="36">
        <v>535</v>
      </c>
      <c r="C153" s="21" t="str">
        <f>VLOOKUP(B153,'[1]LISTADO ATM'!$A$2:$B$822,2,0)</f>
        <v xml:space="preserve">ATM Autoservicio Torre III </v>
      </c>
      <c r="D153" s="42" t="s">
        <v>21</v>
      </c>
      <c r="E153" s="43"/>
    </row>
    <row r="154" spans="1:5" ht="17.25" customHeight="1" x14ac:dyDescent="0.25">
      <c r="A154" s="21" t="str">
        <f>VLOOKUP(B154,'[1]LISTADO ATM'!$A$2:$C$822,3,0)</f>
        <v>NORTE</v>
      </c>
      <c r="B154" s="36">
        <v>63</v>
      </c>
      <c r="C154" s="21" t="str">
        <f>VLOOKUP(B154,'[1]LISTADO ATM'!$A$2:$B$822,2,0)</f>
        <v xml:space="preserve">ATM Oficina Villa Vásquez (Montecristi) </v>
      </c>
      <c r="D154" s="42" t="s">
        <v>21</v>
      </c>
      <c r="E154" s="43"/>
    </row>
    <row r="155" spans="1:5" ht="17.25" customHeight="1" x14ac:dyDescent="0.25">
      <c r="A155" s="21" t="str">
        <f>VLOOKUP(B155,'[1]LISTADO ATM'!$A$2:$C$822,3,0)</f>
        <v>DISTRITO NACIONAL</v>
      </c>
      <c r="B155" s="36">
        <v>561</v>
      </c>
      <c r="C155" s="21" t="str">
        <f>VLOOKUP(B155,'[1]LISTADO ATM'!$A$2:$B$822,2,0)</f>
        <v xml:space="preserve">ATM Comando Regional P.N. S.D. Este </v>
      </c>
      <c r="D155" s="42" t="s">
        <v>25</v>
      </c>
      <c r="E155" s="43"/>
    </row>
    <row r="156" spans="1:5" ht="17.25" customHeight="1" x14ac:dyDescent="0.25">
      <c r="A156" s="21" t="str">
        <f>VLOOKUP(B156,'[1]LISTADO ATM'!$A$2:$C$822,3,0)</f>
        <v>NORTE</v>
      </c>
      <c r="B156" s="36">
        <v>741</v>
      </c>
      <c r="C156" s="21" t="str">
        <f>VLOOKUP(B156,'[1]LISTADO ATM'!$A$2:$B$822,2,0)</f>
        <v>ATM CURNE UASD San Francisco de Macorís</v>
      </c>
      <c r="D156" s="42" t="s">
        <v>21</v>
      </c>
      <c r="E156" s="43"/>
    </row>
    <row r="157" spans="1:5" ht="17.25" customHeight="1" x14ac:dyDescent="0.25">
      <c r="A157" s="21" t="str">
        <f>VLOOKUP(B157,'[1]LISTADO ATM'!$A$2:$C$822,3,0)</f>
        <v>DISTRITO NACIONAL</v>
      </c>
      <c r="B157" s="36">
        <v>618</v>
      </c>
      <c r="C157" s="21" t="str">
        <f>VLOOKUP(B157,'[1]LISTADO ATM'!$A$2:$B$822,2,0)</f>
        <v xml:space="preserve">ATM Bienes Nacionales </v>
      </c>
      <c r="D157" s="42" t="s">
        <v>21</v>
      </c>
      <c r="E157" s="43"/>
    </row>
    <row r="158" spans="1:5" ht="17.25" customHeight="1" x14ac:dyDescent="0.25">
      <c r="A158" s="21" t="str">
        <f>VLOOKUP(B158,'[1]LISTADO ATM'!$A$2:$C$822,3,0)</f>
        <v>ESTE</v>
      </c>
      <c r="B158" s="36">
        <v>188</v>
      </c>
      <c r="C158" s="21" t="str">
        <f>VLOOKUP(B158,'[1]LISTADO ATM'!$A$2:$B$822,2,0)</f>
        <v xml:space="preserve">ATM UNP Miches </v>
      </c>
      <c r="D158" s="42" t="s">
        <v>25</v>
      </c>
      <c r="E158" s="43"/>
    </row>
    <row r="159" spans="1:5" ht="17.25" customHeight="1" x14ac:dyDescent="0.25">
      <c r="A159" s="21" t="str">
        <f>VLOOKUP(B159,'[1]LISTADO ATM'!$A$2:$C$822,3,0)</f>
        <v>NORTE</v>
      </c>
      <c r="B159" s="36">
        <v>395</v>
      </c>
      <c r="C159" s="21" t="str">
        <f>VLOOKUP(B159,'[1]LISTADO ATM'!$A$2:$B$822,2,0)</f>
        <v xml:space="preserve">ATM UNP Sabana Iglesia </v>
      </c>
      <c r="D159" s="42" t="s">
        <v>25</v>
      </c>
      <c r="E159" s="43"/>
    </row>
    <row r="160" spans="1:5" ht="18.75" thickBot="1" x14ac:dyDescent="0.3">
      <c r="A160" s="25" t="s">
        <v>11</v>
      </c>
      <c r="B160" s="38">
        <f>COUNT(B152:B159)</f>
        <v>8</v>
      </c>
      <c r="C160" s="22"/>
      <c r="D160" s="22"/>
      <c r="E160" s="23"/>
    </row>
  </sheetData>
  <autoFilter ref="A138:E139">
    <sortState ref="A135:E145">
      <sortCondition sortBy="cellColor" ref="B134:B143" dxfId="54"/>
    </sortState>
  </autoFilter>
  <mergeCells count="20">
    <mergeCell ref="A1:E1"/>
    <mergeCell ref="A2:E2"/>
    <mergeCell ref="A7:E7"/>
    <mergeCell ref="C81:E81"/>
    <mergeCell ref="A83:E83"/>
    <mergeCell ref="C98:E98"/>
    <mergeCell ref="A100:E100"/>
    <mergeCell ref="D151:E151"/>
    <mergeCell ref="A150:E150"/>
    <mergeCell ref="A147:B147"/>
    <mergeCell ref="A137:E137"/>
    <mergeCell ref="A123:E123"/>
    <mergeCell ref="D156:E156"/>
    <mergeCell ref="D155:E155"/>
    <mergeCell ref="D152:E152"/>
    <mergeCell ref="D153:E153"/>
    <mergeCell ref="D154:E154"/>
    <mergeCell ref="D157:E157"/>
    <mergeCell ref="D158:E158"/>
    <mergeCell ref="D159:E159"/>
  </mergeCells>
  <phoneticPr fontId="11" type="noConversion"/>
  <conditionalFormatting sqref="B160:B1048576 B1:B158">
    <cfRule type="duplicateValues" dxfId="45" priority="3"/>
  </conditionalFormatting>
  <conditionalFormatting sqref="B1:B1048576">
    <cfRule type="duplicateValues" dxfId="44" priority="1"/>
    <cfRule type="duplicateValues" dxfId="43" priority="2"/>
  </conditionalFormatting>
  <conditionalFormatting sqref="B160:B1048576 B95:B158 B1:B93">
    <cfRule type="duplicateValues" dxfId="42" priority="1212"/>
    <cfRule type="duplicateValues" dxfId="41" priority="1213"/>
  </conditionalFormatting>
  <conditionalFormatting sqref="B160:B1048576 B95:B158 B1:B93">
    <cfRule type="duplicateValues" dxfId="40" priority="1222"/>
  </conditionalFormatting>
  <conditionalFormatting sqref="B160:B1048576 B95:B158 B1:B93">
    <cfRule type="duplicateValues" dxfId="39" priority="1227"/>
    <cfRule type="duplicateValues" dxfId="38" priority="1228"/>
    <cfRule type="duplicateValues" dxfId="37" priority="122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>
        <v>429</v>
      </c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429 84 32 751 493 781 403 677 699 728 89 697 347 157 994 979 252 594 5 212 752 407 268 219 198 703                                    </v>
      </c>
    </row>
    <row r="3" spans="2:6" ht="18.75" thickBot="1" x14ac:dyDescent="0.3">
      <c r="B3" s="21">
        <v>84</v>
      </c>
      <c r="C3" s="28" t="s">
        <v>17</v>
      </c>
    </row>
    <row r="4" spans="2:6" ht="18.75" thickBot="1" x14ac:dyDescent="0.3">
      <c r="B4" s="21">
        <v>32</v>
      </c>
      <c r="C4" s="28" t="s">
        <v>17</v>
      </c>
    </row>
    <row r="5" spans="2:6" ht="18.75" thickBot="1" x14ac:dyDescent="0.3">
      <c r="B5" s="21">
        <v>751</v>
      </c>
      <c r="C5" s="28" t="s">
        <v>17</v>
      </c>
    </row>
    <row r="6" spans="2:6" ht="18.75" thickBot="1" x14ac:dyDescent="0.3">
      <c r="B6" s="21">
        <v>493</v>
      </c>
      <c r="C6" s="28" t="s">
        <v>17</v>
      </c>
    </row>
    <row r="7" spans="2:6" ht="18.75" thickBot="1" x14ac:dyDescent="0.3">
      <c r="B7" s="21">
        <v>781</v>
      </c>
      <c r="C7" s="28" t="s">
        <v>17</v>
      </c>
    </row>
    <row r="8" spans="2:6" ht="18.75" thickBot="1" x14ac:dyDescent="0.3">
      <c r="B8" s="21">
        <v>403</v>
      </c>
      <c r="C8" s="28" t="s">
        <v>17</v>
      </c>
    </row>
    <row r="9" spans="2:6" ht="18.75" thickBot="1" x14ac:dyDescent="0.3">
      <c r="B9" s="21">
        <v>677</v>
      </c>
      <c r="C9" s="28" t="s">
        <v>17</v>
      </c>
    </row>
    <row r="10" spans="2:6" ht="18.75" thickBot="1" x14ac:dyDescent="0.3">
      <c r="B10" s="21">
        <v>699</v>
      </c>
      <c r="C10" s="28" t="s">
        <v>17</v>
      </c>
    </row>
    <row r="11" spans="2:6" ht="18.75" thickBot="1" x14ac:dyDescent="0.3">
      <c r="B11" s="21">
        <v>728</v>
      </c>
      <c r="C11" s="28" t="s">
        <v>17</v>
      </c>
    </row>
    <row r="12" spans="2:6" ht="18.75" thickBot="1" x14ac:dyDescent="0.3">
      <c r="B12" s="21">
        <v>89</v>
      </c>
      <c r="C12" s="28" t="s">
        <v>17</v>
      </c>
    </row>
    <row r="13" spans="2:6" ht="18.75" thickBot="1" x14ac:dyDescent="0.3">
      <c r="B13" s="21">
        <v>697</v>
      </c>
      <c r="C13" s="28" t="s">
        <v>17</v>
      </c>
    </row>
    <row r="14" spans="2:6" ht="18.75" thickBot="1" x14ac:dyDescent="0.3">
      <c r="B14" s="21">
        <v>347</v>
      </c>
      <c r="C14" s="28" t="s">
        <v>17</v>
      </c>
    </row>
    <row r="15" spans="2:6" ht="18.75" thickBot="1" x14ac:dyDescent="0.3">
      <c r="B15" s="21">
        <v>157</v>
      </c>
      <c r="C15" s="28" t="s">
        <v>17</v>
      </c>
    </row>
    <row r="16" spans="2:6" ht="18.75" thickBot="1" x14ac:dyDescent="0.3">
      <c r="B16" s="21">
        <v>994</v>
      </c>
      <c r="C16" s="28" t="s">
        <v>17</v>
      </c>
    </row>
    <row r="17" spans="2:3" ht="18.75" thickBot="1" x14ac:dyDescent="0.3">
      <c r="B17" s="21">
        <v>979</v>
      </c>
      <c r="C17" s="28" t="s">
        <v>17</v>
      </c>
    </row>
    <row r="18" spans="2:3" ht="18.75" thickBot="1" x14ac:dyDescent="0.3">
      <c r="B18" s="21">
        <v>252</v>
      </c>
      <c r="C18" s="28" t="s">
        <v>17</v>
      </c>
    </row>
    <row r="19" spans="2:3" ht="18.75" thickBot="1" x14ac:dyDescent="0.3">
      <c r="B19" s="21">
        <v>594</v>
      </c>
      <c r="C19" s="28" t="s">
        <v>17</v>
      </c>
    </row>
    <row r="20" spans="2:3" ht="18.75" thickBot="1" x14ac:dyDescent="0.3">
      <c r="B20" s="21">
        <v>5</v>
      </c>
      <c r="C20" s="28" t="s">
        <v>17</v>
      </c>
    </row>
    <row r="21" spans="2:3" ht="18.75" thickBot="1" x14ac:dyDescent="0.3">
      <c r="B21" s="21">
        <v>212</v>
      </c>
      <c r="C21" s="28" t="s">
        <v>17</v>
      </c>
    </row>
    <row r="22" spans="2:3" ht="18.75" thickBot="1" x14ac:dyDescent="0.3">
      <c r="B22" s="21">
        <v>752</v>
      </c>
      <c r="C22" s="28" t="s">
        <v>17</v>
      </c>
    </row>
    <row r="23" spans="2:3" ht="18.75" thickBot="1" x14ac:dyDescent="0.3">
      <c r="B23" s="21">
        <v>407</v>
      </c>
      <c r="C23" s="28" t="s">
        <v>17</v>
      </c>
    </row>
    <row r="24" spans="2:3" ht="18.75" thickBot="1" x14ac:dyDescent="0.3">
      <c r="B24" s="21">
        <v>268</v>
      </c>
      <c r="C24" s="28" t="s">
        <v>17</v>
      </c>
    </row>
    <row r="25" spans="2:3" ht="18.75" thickBot="1" x14ac:dyDescent="0.3">
      <c r="B25" s="21">
        <v>219</v>
      </c>
      <c r="C25" s="28" t="s">
        <v>17</v>
      </c>
    </row>
    <row r="26" spans="2:3" ht="18.75" thickBot="1" x14ac:dyDescent="0.3">
      <c r="B26" s="21">
        <v>198</v>
      </c>
      <c r="C26" s="28" t="s">
        <v>17</v>
      </c>
    </row>
    <row r="27" spans="2:3" ht="18.75" thickBot="1" x14ac:dyDescent="0.3">
      <c r="B27" s="21">
        <v>703</v>
      </c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30"/>
      <c r="C35" s="28" t="s">
        <v>17</v>
      </c>
    </row>
    <row r="36" spans="2:3" ht="18.75" thickBot="1" x14ac:dyDescent="0.3">
      <c r="B36" s="30"/>
      <c r="C36" s="28" t="s">
        <v>17</v>
      </c>
    </row>
    <row r="37" spans="2:3" ht="18.75" thickBot="1" x14ac:dyDescent="0.3">
      <c r="B37" s="30"/>
      <c r="C37" s="28" t="s">
        <v>17</v>
      </c>
    </row>
    <row r="38" spans="2:3" ht="18.75" thickBot="1" x14ac:dyDescent="0.3">
      <c r="B38" s="30"/>
      <c r="C38" s="28" t="s">
        <v>17</v>
      </c>
    </row>
    <row r="39" spans="2:3" ht="18.75" thickBot="1" x14ac:dyDescent="0.3">
      <c r="B39" s="30"/>
      <c r="C39" s="28" t="s">
        <v>17</v>
      </c>
    </row>
    <row r="40" spans="2:3" ht="18.75" thickBot="1" x14ac:dyDescent="0.3">
      <c r="B40" s="30"/>
      <c r="C40" s="28" t="s">
        <v>17</v>
      </c>
    </row>
    <row r="41" spans="2:3" ht="18.75" thickBot="1" x14ac:dyDescent="0.3">
      <c r="B41" s="30"/>
      <c r="C41" s="28" t="s">
        <v>17</v>
      </c>
    </row>
    <row r="42" spans="2:3" ht="18.75" thickBot="1" x14ac:dyDescent="0.3">
      <c r="B42" s="30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35:B48">
    <cfRule type="duplicateValues" dxfId="36" priority="1226"/>
  </conditionalFormatting>
  <conditionalFormatting sqref="B35:B68">
    <cfRule type="duplicateValues" dxfId="35" priority="1224"/>
  </conditionalFormatting>
  <conditionalFormatting sqref="B31:B34">
    <cfRule type="duplicateValues" dxfId="34" priority="434"/>
  </conditionalFormatting>
  <conditionalFormatting sqref="B31:B34">
    <cfRule type="duplicateValues" dxfId="33" priority="432"/>
    <cfRule type="duplicateValues" dxfId="32" priority="433"/>
  </conditionalFormatting>
  <conditionalFormatting sqref="B31:B34">
    <cfRule type="duplicateValues" dxfId="31" priority="431"/>
  </conditionalFormatting>
  <conditionalFormatting sqref="B31:B34">
    <cfRule type="duplicateValues" dxfId="30" priority="430"/>
  </conditionalFormatting>
  <conditionalFormatting sqref="B31:B34">
    <cfRule type="duplicateValues" dxfId="29" priority="428"/>
    <cfRule type="duplicateValues" dxfId="28" priority="429"/>
  </conditionalFormatting>
  <conditionalFormatting sqref="B31:B34">
    <cfRule type="duplicateValues" dxfId="27" priority="427"/>
  </conditionalFormatting>
  <conditionalFormatting sqref="B29:B30">
    <cfRule type="duplicateValues" dxfId="26" priority="340"/>
  </conditionalFormatting>
  <conditionalFormatting sqref="B29:B30">
    <cfRule type="duplicateValues" dxfId="25" priority="338"/>
    <cfRule type="duplicateValues" dxfId="24" priority="339"/>
  </conditionalFormatting>
  <conditionalFormatting sqref="B29:B30">
    <cfRule type="duplicateValues" dxfId="23" priority="344"/>
  </conditionalFormatting>
  <conditionalFormatting sqref="B29:B30">
    <cfRule type="duplicateValues" dxfId="22" priority="345"/>
    <cfRule type="duplicateValues" dxfId="21" priority="346"/>
  </conditionalFormatting>
  <conditionalFormatting sqref="B28">
    <cfRule type="duplicateValues" dxfId="20" priority="195"/>
    <cfRule type="duplicateValues" dxfId="19" priority="196"/>
  </conditionalFormatting>
  <conditionalFormatting sqref="B28">
    <cfRule type="duplicateValues" dxfId="18" priority="192"/>
    <cfRule type="duplicateValues" dxfId="17" priority="193"/>
    <cfRule type="duplicateValues" dxfId="16" priority="194"/>
  </conditionalFormatting>
  <conditionalFormatting sqref="B28">
    <cfRule type="duplicateValues" dxfId="15" priority="191"/>
  </conditionalFormatting>
  <conditionalFormatting sqref="B28">
    <cfRule type="duplicateValues" dxfId="14" priority="190"/>
  </conditionalFormatting>
  <conditionalFormatting sqref="B28">
    <cfRule type="duplicateValues" dxfId="13" priority="188"/>
    <cfRule type="duplicateValues" dxfId="12" priority="189"/>
  </conditionalFormatting>
  <conditionalFormatting sqref="B28">
    <cfRule type="duplicateValues" dxfId="11" priority="185"/>
    <cfRule type="duplicateValues" dxfId="10" priority="186"/>
    <cfRule type="duplicateValues" dxfId="9" priority="187"/>
  </conditionalFormatting>
  <conditionalFormatting sqref="B28">
    <cfRule type="duplicateValues" dxfId="8" priority="184"/>
  </conditionalFormatting>
  <conditionalFormatting sqref="B2:B27">
    <cfRule type="duplicateValues" dxfId="7" priority="2"/>
  </conditionalFormatting>
  <conditionalFormatting sqref="B2:B27">
    <cfRule type="duplicateValues" dxfId="6" priority="1"/>
  </conditionalFormatting>
  <conditionalFormatting sqref="B2:B27">
    <cfRule type="duplicateValues" dxfId="5" priority="3"/>
    <cfRule type="duplicateValues" dxfId="4" priority="4"/>
  </conditionalFormatting>
  <conditionalFormatting sqref="B2:B27">
    <cfRule type="duplicateValues" dxfId="3" priority="5"/>
  </conditionalFormatting>
  <conditionalFormatting sqref="B2:B27"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2021-06-30T21:07:23Z</dcterms:modified>
</cp:coreProperties>
</file>