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30\"/>
    </mc:Choice>
  </mc:AlternateContent>
  <xr:revisionPtr revIDLastSave="0" documentId="13_ncr:1_{BD72944E-2A93-47A2-8A32-F15B3933955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Efectivo!$A$57:$E$57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6" i="1" l="1"/>
  <c r="C107" i="1"/>
  <c r="C108" i="1"/>
  <c r="C109" i="1"/>
  <c r="C110" i="1"/>
  <c r="C111" i="1"/>
  <c r="A106" i="1"/>
  <c r="A107" i="1"/>
  <c r="A108" i="1"/>
  <c r="A109" i="1"/>
  <c r="A110" i="1"/>
  <c r="A111" i="1"/>
  <c r="C102" i="1"/>
  <c r="C103" i="1"/>
  <c r="C104" i="1"/>
  <c r="C105" i="1"/>
  <c r="A102" i="1"/>
  <c r="A103" i="1"/>
  <c r="A104" i="1"/>
  <c r="A105" i="1"/>
  <c r="C53" i="1"/>
  <c r="A53" i="1"/>
  <c r="C98" i="1"/>
  <c r="C99" i="1"/>
  <c r="C100" i="1"/>
  <c r="C101" i="1"/>
  <c r="A98" i="1"/>
  <c r="A99" i="1"/>
  <c r="A100" i="1"/>
  <c r="A101" i="1"/>
  <c r="C93" i="1"/>
  <c r="C94" i="1"/>
  <c r="C95" i="1"/>
  <c r="C96" i="1"/>
  <c r="C97" i="1"/>
  <c r="A92" i="1"/>
  <c r="A93" i="1"/>
  <c r="A94" i="1"/>
  <c r="A95" i="1"/>
  <c r="A96" i="1"/>
  <c r="A97" i="1"/>
  <c r="C88" i="1"/>
  <c r="C89" i="1"/>
  <c r="C90" i="1"/>
  <c r="C91" i="1"/>
  <c r="C92" i="1"/>
  <c r="A88" i="1"/>
  <c r="A89" i="1"/>
  <c r="A90" i="1"/>
  <c r="A91" i="1"/>
  <c r="B40" i="1"/>
  <c r="C37" i="1"/>
  <c r="C38" i="1"/>
  <c r="C39" i="1"/>
  <c r="A37" i="1"/>
  <c r="A38" i="1"/>
  <c r="A39" i="1"/>
  <c r="B54" i="1"/>
  <c r="B66" i="1"/>
  <c r="C64" i="1"/>
  <c r="C65" i="1"/>
  <c r="A64" i="1"/>
  <c r="A65" i="1"/>
  <c r="B112" i="1"/>
  <c r="C83" i="1"/>
  <c r="C84" i="1"/>
  <c r="C85" i="1"/>
  <c r="C86" i="1"/>
  <c r="C87" i="1"/>
  <c r="A83" i="1"/>
  <c r="A84" i="1"/>
  <c r="A85" i="1"/>
  <c r="A86" i="1"/>
  <c r="A87" i="1"/>
  <c r="C36" i="1" l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49" i="1"/>
  <c r="A49" i="1"/>
  <c r="C51" i="1"/>
  <c r="A51" i="1"/>
  <c r="C50" i="1"/>
  <c r="A50" i="1"/>
  <c r="C48" i="1"/>
  <c r="A48" i="1"/>
  <c r="C52" i="1"/>
  <c r="A52" i="1"/>
  <c r="C62" i="1"/>
  <c r="A62" i="1"/>
  <c r="C63" i="1"/>
  <c r="A63" i="1"/>
  <c r="C61" i="1"/>
  <c r="A61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82" i="1" l="1"/>
  <c r="A82" i="1"/>
  <c r="C29" i="1"/>
  <c r="A29" i="1"/>
  <c r="A9" i="1" l="1"/>
  <c r="C9" i="1"/>
  <c r="A81" i="1"/>
  <c r="C81" i="1"/>
  <c r="A79" i="1"/>
  <c r="C79" i="1"/>
  <c r="A80" i="1"/>
  <c r="C80" i="1"/>
  <c r="A76" i="1"/>
  <c r="C76" i="1"/>
  <c r="A77" i="1"/>
  <c r="C77" i="1"/>
  <c r="A78" i="1"/>
  <c r="C78" i="1"/>
  <c r="B15" i="1"/>
  <c r="B10" i="1"/>
  <c r="A14" i="1"/>
  <c r="C14" i="1"/>
  <c r="A21" i="1"/>
  <c r="C21" i="1"/>
  <c r="A74" i="1"/>
  <c r="C74" i="1"/>
  <c r="A75" i="1"/>
  <c r="C75" i="1"/>
  <c r="A73" i="1"/>
  <c r="C73" i="1"/>
  <c r="A58" i="1"/>
  <c r="C58" i="1"/>
  <c r="A47" i="1"/>
  <c r="C47" i="1"/>
  <c r="A46" i="1"/>
  <c r="C46" i="1"/>
  <c r="A20" i="1"/>
  <c r="C20" i="1"/>
  <c r="C19" i="1" l="1"/>
  <c r="A19" i="1"/>
  <c r="A59" i="1" l="1"/>
  <c r="C59" i="1"/>
  <c r="A45" i="1" l="1"/>
  <c r="C45" i="1"/>
  <c r="A44" i="1"/>
  <c r="C44" i="1"/>
  <c r="A60" i="1" l="1"/>
  <c r="C60" i="1"/>
  <c r="F2" i="3" l="1"/>
  <c r="A69" i="1"/>
</calcChain>
</file>

<file path=xl/sharedStrings.xml><?xml version="1.0" encoding="utf-8"?>
<sst xmlns="http://schemas.openxmlformats.org/spreadsheetml/2006/main" count="1013" uniqueCount="27">
  <si>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</si>
  <si>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</si>
  <si>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</si>
  <si>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</si>
  <si>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</si>
  <si>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</si>
  <si>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</si>
  <si>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</si>
  <si>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</si>
  <si>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</si>
  <si>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</si>
  <si>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</si>
  <si>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</si>
  <si>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</si>
  <si>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</si>
  <si>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</si>
  <si>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</si>
  <si>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</si>
  <si>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</si>
  <si>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</si>
  <si>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</si>
  <si>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</si>
  <si>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</si>
  <si>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DEPOSITO LLENA</t>
  </si>
  <si>
    <t>GAVETA DE RECHAZO LLENA</t>
  </si>
  <si>
    <t>2 Gavetas Vacias &amp; 1 Gavetas Fallando</t>
  </si>
  <si>
    <t>1 Gaveta Vacia &amp; 2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</si>
</sst>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2"/>
  <sheetViews>
    <sheetView tabSelected="1" topLeftCell="A81" zoomScaleNormal="100" workbookViewId="0">
      <selection sqref="A1:E112"/>
    </sheetView>
  </sheetViews>
  <sheetFormatPr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44376.708333333336</v>
      </c>
      <c r="C4" s="1"/>
      <c r="D4" s="1"/>
      <c r="E4" s="10"/>
    </row>
    <row r="5" spans="1:5" ht="18.75" thickBot="1" x14ac:dyDescent="0.3">
      <c r="A5" s="7" t="s">
        <v>3</v>
      </c>
      <c r="B5" s="35">
        <v>44377.25</v>
      </c>
      <c r="C5" s="8"/>
      <c r="D5" s="1"/>
      <c r="E5" s="10"/>
    </row>
    <row r="6" spans="1:5" ht="12.75" customHeight="1" x14ac:dyDescent="0.25">
      <c r="B6" s="34"/>
      <c r="C6" s="1"/>
      <c r="D6" s="1"/>
      <c r="E6" s="12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" x14ac:dyDescent="0.25">
      <c r="A9" s="21" t="e">
        <f>VLOOKUP(B9,'[1]LISTADO ATM'!$A$2:$C$822,3,0)</f>
        <v>#N/A</v>
      </c>
      <c r="B9" s="21"/>
      <c r="C9" s="24" t="e">
        <f>VLOOKUP(B9,'[1]LISTADO ATM'!$A$2:$B$822,2,0)</f>
        <v>#N/A</v>
      </c>
      <c r="D9" s="15" t="s">
        <v>22</v>
      </c>
      <c r="E9" s="26"/>
    </row>
    <row r="10" spans="1:5" ht="18.75" thickBot="1" x14ac:dyDescent="0.3">
      <c r="A10" s="3" t="s">
        <v>11</v>
      </c>
      <c r="B10" s="38">
        <f>COUNT(#REF!)</f>
        <v>0</v>
      </c>
      <c r="C10" s="44"/>
      <c r="D10" s="45"/>
      <c r="E10" s="46"/>
    </row>
    <row r="11" spans="1:5" x14ac:dyDescent="0.25">
      <c r="B11" s="5"/>
      <c r="E11" s="5"/>
    </row>
    <row r="12" spans="1:5" ht="18" customHeight="1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6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44"/>
      <c r="D15" s="45"/>
      <c r="E15" s="46"/>
    </row>
    <row r="16" spans="1:5" ht="15.75" thickBot="1" x14ac:dyDescent="0.3">
      <c r="B16" s="5"/>
      <c r="E16" s="5"/>
    </row>
    <row r="17" spans="1:5" ht="18.75" customHeight="1" thickBot="1" x14ac:dyDescent="0.3">
      <c r="A17" s="47" t="s">
        <v>14</v>
      </c>
      <c r="B17" s="48"/>
      <c r="C17" s="48"/>
      <c r="D17" s="48"/>
      <c r="E17" s="49"/>
    </row>
    <row r="18" spans="1:5" ht="18" x14ac:dyDescent="0.25">
      <c r="A18" s="2" t="s">
        <v>5</v>
      </c>
      <c r="B18" s="6" t="s">
        <v>6</v>
      </c>
      <c r="C18" s="2" t="s">
        <v>7</v>
      </c>
      <c r="D18" s="2" t="s">
        <v>8</v>
      </c>
      <c r="E18" s="2" t="s">
        <v>9</v>
      </c>
    </row>
    <row r="19" spans="1:5" ht="18.75" customHeight="1" x14ac:dyDescent="0.25">
      <c r="A19" s="21" t="str">
        <f>VLOOKUP(B19,'[1]LISTADO ATM'!$A$2:$C$822,3,0)</f>
        <v>DISTRITO NACIONAL</v>
      </c>
      <c r="B19" s="21">
        <v>684</v>
      </c>
      <c r="C19" s="24" t="str">
        <f>VLOOKUP(B19,'[1]LISTADO ATM'!$A$2:$B$822,2,0)</f>
        <v>ATM Estación Texaco Prolongación 27 Febrero</v>
      </c>
      <c r="D19" s="14" t="s">
        <v>10</v>
      </c>
      <c r="E19" s="26">
        <v>3335935179</v>
      </c>
    </row>
    <row r="20" spans="1:5" ht="18.75" customHeight="1" x14ac:dyDescent="0.25">
      <c r="A20" s="21" t="str">
        <f>VLOOKUP(B20,'[1]LISTADO ATM'!$A$2:$C$822,3,0)</f>
        <v>SUR</v>
      </c>
      <c r="B20" s="21">
        <v>249</v>
      </c>
      <c r="C20" s="24" t="str">
        <f>VLOOKUP(B20,'[1]LISTADO ATM'!$A$2:$B$822,2,0)</f>
        <v xml:space="preserve">ATM Banco Agrícola Neiba </v>
      </c>
      <c r="D20" s="14" t="s">
        <v>10</v>
      </c>
      <c r="E20" s="26">
        <v>3335935211</v>
      </c>
    </row>
    <row r="21" spans="1:5" ht="18.75" customHeight="1" x14ac:dyDescent="0.25">
      <c r="A21" s="21" t="str">
        <f>VLOOKUP(B21,'[1]LISTADO ATM'!$A$2:$C$822,3,0)</f>
        <v>ESTE</v>
      </c>
      <c r="B21" s="21">
        <v>843</v>
      </c>
      <c r="C21" s="24" t="str">
        <f>VLOOKUP(B21,'[1]LISTADO ATM'!$A$2:$B$822,2,0)</f>
        <v xml:space="preserve">ATM Oficina Romana Centro </v>
      </c>
      <c r="D21" s="14" t="s">
        <v>10</v>
      </c>
      <c r="E21" s="26">
        <v>3335936120</v>
      </c>
    </row>
    <row r="22" spans="1:5" ht="18.75" customHeight="1" x14ac:dyDescent="0.25">
      <c r="A22" s="21" t="str">
        <f>VLOOKUP(B22,'[1]LISTADO ATM'!$A$2:$C$822,3,0)</f>
        <v>ESTE</v>
      </c>
      <c r="B22" s="21">
        <v>634</v>
      </c>
      <c r="C22" s="24" t="str">
        <f>VLOOKUP(B22,'[1]LISTADO ATM'!$A$2:$B$822,2,0)</f>
        <v xml:space="preserve">ATM Ayuntamiento Los Llanos (SPM) </v>
      </c>
      <c r="D22" s="14" t="s">
        <v>10</v>
      </c>
      <c r="E22" s="26">
        <v>3335936149</v>
      </c>
    </row>
    <row r="23" spans="1:5" ht="18.75" customHeight="1" x14ac:dyDescent="0.25">
      <c r="A23" s="21" t="str">
        <f>VLOOKUP(B23,'[1]LISTADO ATM'!$A$2:$C$822,3,0)</f>
        <v>ESTE</v>
      </c>
      <c r="B23" s="21">
        <v>429</v>
      </c>
      <c r="C23" s="24" t="str">
        <f>VLOOKUP(B23,'[1]LISTADO ATM'!$A$2:$B$822,2,0)</f>
        <v xml:space="preserve">ATM Oficina Jumbo La Romana </v>
      </c>
      <c r="D23" s="14" t="s">
        <v>10</v>
      </c>
      <c r="E23" s="26">
        <v>3335936255</v>
      </c>
    </row>
    <row r="24" spans="1:5" ht="18.75" customHeight="1" x14ac:dyDescent="0.25">
      <c r="A24" s="21" t="str">
        <f>VLOOKUP(B24,'[1]LISTADO ATM'!$A$2:$C$822,3,0)</f>
        <v>DISTRITO NACIONAL</v>
      </c>
      <c r="B24" s="21">
        <v>516</v>
      </c>
      <c r="C24" s="24" t="str">
        <f>VLOOKUP(B24,'[1]LISTADO ATM'!$A$2:$B$822,2,0)</f>
        <v xml:space="preserve">ATM Oficina Gascue </v>
      </c>
      <c r="D24" s="14" t="s">
        <v>10</v>
      </c>
      <c r="E24" s="26">
        <v>3335936267</v>
      </c>
    </row>
    <row r="25" spans="1:5" ht="18.75" customHeight="1" x14ac:dyDescent="0.25">
      <c r="A25" s="21" t="str">
        <f>VLOOKUP(B25,'[1]LISTADO ATM'!$A$2:$C$822,3,0)</f>
        <v>SUR</v>
      </c>
      <c r="B25" s="21">
        <v>984</v>
      </c>
      <c r="C25" s="24" t="str">
        <f>VLOOKUP(B25,'[1]LISTADO ATM'!$A$2:$B$822,2,0)</f>
        <v xml:space="preserve">ATM Oficina Neiba II </v>
      </c>
      <c r="D25" s="14" t="s">
        <v>10</v>
      </c>
      <c r="E25" s="26">
        <v>3335936318</v>
      </c>
    </row>
    <row r="26" spans="1:5" ht="18.75" customHeight="1" x14ac:dyDescent="0.25">
      <c r="A26" s="21" t="str">
        <f>VLOOKUP(B26,'[1]LISTADO ATM'!$A$2:$C$822,3,0)</f>
        <v>ESTE</v>
      </c>
      <c r="B26" s="21">
        <v>114</v>
      </c>
      <c r="C26" s="24" t="str">
        <f>VLOOKUP(B26,'[1]LISTADO ATM'!$A$2:$B$822,2,0)</f>
        <v xml:space="preserve">ATM Oficina Hato Mayor </v>
      </c>
      <c r="D26" s="14" t="s">
        <v>10</v>
      </c>
      <c r="E26" s="26">
        <v>3335936408</v>
      </c>
    </row>
    <row r="27" spans="1:5" ht="18.75" customHeight="1" x14ac:dyDescent="0.25">
      <c r="A27" s="21" t="str">
        <f>VLOOKUP(B27,'[1]LISTADO ATM'!$A$2:$C$822,3,0)</f>
        <v>NORTE</v>
      </c>
      <c r="B27" s="21">
        <v>285</v>
      </c>
      <c r="C27" s="24" t="str">
        <f>VLOOKUP(B27,'[1]LISTADO ATM'!$A$2:$B$822,2,0)</f>
        <v xml:space="preserve">ATM Oficina Camino Real (Puerto Plata) </v>
      </c>
      <c r="D27" s="14" t="s">
        <v>10</v>
      </c>
      <c r="E27" s="26">
        <v>3335936411</v>
      </c>
    </row>
    <row r="28" spans="1:5" ht="18.75" customHeight="1" x14ac:dyDescent="0.25">
      <c r="A28" s="21" t="str">
        <f>VLOOKUP(B28,'[1]LISTADO ATM'!$A$2:$C$822,3,0)</f>
        <v>DISTRITO NACIONAL</v>
      </c>
      <c r="B28" s="21">
        <v>554</v>
      </c>
      <c r="C28" s="24" t="str">
        <f>VLOOKUP(B28,'[1]LISTADO ATM'!$A$2:$B$822,2,0)</f>
        <v xml:space="preserve">ATM Oficina Isabel La Católica I </v>
      </c>
      <c r="D28" s="14" t="s">
        <v>10</v>
      </c>
      <c r="E28" s="26">
        <v>3335936413</v>
      </c>
    </row>
    <row r="29" spans="1:5" ht="18.75" customHeight="1" x14ac:dyDescent="0.25">
      <c r="A29" s="21" t="str">
        <f>VLOOKUP(B29,'[1]LISTADO ATM'!$A$2:$C$822,3,0)</f>
        <v>NORTE</v>
      </c>
      <c r="B29" s="21">
        <v>288</v>
      </c>
      <c r="C29" s="24" t="str">
        <f>VLOOKUP(B29,'[1]LISTADO ATM'!$A$2:$B$822,2,0)</f>
        <v xml:space="preserve">ATM Oficina Camino Real II (Puerto Plata) </v>
      </c>
      <c r="D29" s="14" t="s">
        <v>10</v>
      </c>
      <c r="E29" s="26">
        <v>3335936415</v>
      </c>
    </row>
    <row r="30" spans="1:5" ht="18.75" customHeight="1" x14ac:dyDescent="0.25">
      <c r="A30" s="21" t="str">
        <f>VLOOKUP(B30,'[1]LISTADO ATM'!$A$2:$C$822,3,0)</f>
        <v>ESTE</v>
      </c>
      <c r="B30" s="21">
        <v>211</v>
      </c>
      <c r="C30" s="24" t="str">
        <f>VLOOKUP(B30,'[1]LISTADO ATM'!$A$2:$B$822,2,0)</f>
        <v xml:space="preserve">ATM Oficina La Romana I </v>
      </c>
      <c r="D30" s="14" t="s">
        <v>10</v>
      </c>
      <c r="E30" s="26">
        <v>3335936452</v>
      </c>
    </row>
    <row r="31" spans="1:5" ht="18.75" customHeight="1" x14ac:dyDescent="0.25">
      <c r="A31" s="21" t="str">
        <f>VLOOKUP(B31,'[1]LISTADO ATM'!$A$2:$C$822,3,0)</f>
        <v>SUR</v>
      </c>
      <c r="B31" s="21">
        <v>48</v>
      </c>
      <c r="C31" s="24" t="str">
        <f>VLOOKUP(B31,'[1]LISTADO ATM'!$A$2:$B$822,2,0)</f>
        <v xml:space="preserve">ATM Autoservicio Neiba I </v>
      </c>
      <c r="D31" s="14" t="s">
        <v>10</v>
      </c>
      <c r="E31" s="26">
        <v>3335936453</v>
      </c>
    </row>
    <row r="32" spans="1:5" ht="18.75" customHeight="1" x14ac:dyDescent="0.25">
      <c r="A32" s="21" t="str">
        <f>VLOOKUP(B32,'[1]LISTADO ATM'!$A$2:$C$822,3,0)</f>
        <v>SUR</v>
      </c>
      <c r="B32" s="21">
        <v>750</v>
      </c>
      <c r="C32" s="24" t="str">
        <f>VLOOKUP(B32,'[1]LISTADO ATM'!$A$2:$B$822,2,0)</f>
        <v xml:space="preserve">ATM UNP Duvergé </v>
      </c>
      <c r="D32" s="14" t="s">
        <v>10</v>
      </c>
      <c r="E32" s="26">
        <v>3335936455</v>
      </c>
    </row>
    <row r="33" spans="1:5" ht="18.75" customHeight="1" x14ac:dyDescent="0.25">
      <c r="A33" s="21" t="str">
        <f>VLOOKUP(B33,'[1]LISTADO ATM'!$A$2:$C$822,3,0)</f>
        <v>NORTE</v>
      </c>
      <c r="B33" s="21">
        <v>895</v>
      </c>
      <c r="C33" s="24" t="str">
        <f>VLOOKUP(B33,'[1]LISTADO ATM'!$A$2:$B$822,2,0)</f>
        <v xml:space="preserve">ATM S/M Bravo (Santiago) </v>
      </c>
      <c r="D33" s="14" t="s">
        <v>10</v>
      </c>
      <c r="E33" s="26">
        <v>3335936464</v>
      </c>
    </row>
    <row r="34" spans="1:5" ht="18.75" customHeight="1" x14ac:dyDescent="0.25">
      <c r="A34" s="21" t="str">
        <f>VLOOKUP(B34,'[1]LISTADO ATM'!$A$2:$C$822,3,0)</f>
        <v>ESTE</v>
      </c>
      <c r="B34" s="21">
        <v>673</v>
      </c>
      <c r="C34" s="24" t="str">
        <f>VLOOKUP(B34,'[1]LISTADO ATM'!$A$2:$B$822,2,0)</f>
        <v>ATM Clínica Dr. Cruz Jiminián</v>
      </c>
      <c r="D34" s="14" t="s">
        <v>10</v>
      </c>
      <c r="E34" s="26">
        <v>3335936465</v>
      </c>
    </row>
    <row r="35" spans="1:5" ht="18.75" customHeight="1" x14ac:dyDescent="0.25">
      <c r="A35" s="21" t="str">
        <f>VLOOKUP(B35,'[1]LISTADO ATM'!$A$2:$C$822,3,0)</f>
        <v>NORTE</v>
      </c>
      <c r="B35" s="21">
        <v>154</v>
      </c>
      <c r="C35" s="24" t="str">
        <f>VLOOKUP(B35,'[1]LISTADO ATM'!$A$2:$B$822,2,0)</f>
        <v xml:space="preserve">ATM Oficina Sánchez </v>
      </c>
      <c r="D35" s="14" t="s">
        <v>10</v>
      </c>
      <c r="E35" s="26">
        <v>3335936466</v>
      </c>
    </row>
    <row r="36" spans="1:5" ht="18.75" customHeight="1" x14ac:dyDescent="0.25">
      <c r="A36" s="21" t="str">
        <f>VLOOKUP(B36,'[1]LISTADO ATM'!$A$2:$C$822,3,0)</f>
        <v>DISTRITO NACIONAL</v>
      </c>
      <c r="B36" s="21">
        <v>816</v>
      </c>
      <c r="C36" s="24" t="str">
        <f>VLOOKUP(B36,'[1]LISTADO ATM'!$A$2:$B$822,2,0)</f>
        <v xml:space="preserve">ATM Oficina Pedro Brand </v>
      </c>
      <c r="D36" s="14" t="s">
        <v>10</v>
      </c>
      <c r="E36" s="26">
        <v>3335936467</v>
      </c>
    </row>
    <row r="37" spans="1:5" ht="18.75" customHeight="1" x14ac:dyDescent="0.25">
      <c r="A37" s="21" t="str">
        <f>VLOOKUP(B37,'[1]LISTADO ATM'!$A$2:$C$822,3,0)</f>
        <v>DISTRITO NACIONAL</v>
      </c>
      <c r="B37" s="21">
        <v>378</v>
      </c>
      <c r="C37" s="24" t="str">
        <f>VLOOKUP(B37,'[1]LISTADO ATM'!$A$2:$B$822,2,0)</f>
        <v>ATM UNP Villa Flores</v>
      </c>
      <c r="D37" s="14" t="s">
        <v>10</v>
      </c>
      <c r="E37" s="26">
        <v>3335936487</v>
      </c>
    </row>
    <row r="38" spans="1:5" ht="18.75" customHeight="1" x14ac:dyDescent="0.25">
      <c r="A38" s="21" t="str">
        <f>VLOOKUP(B38,'[1]LISTADO ATM'!$A$2:$C$822,3,0)</f>
        <v>NORTE</v>
      </c>
      <c r="B38" s="21">
        <v>350</v>
      </c>
      <c r="C38" s="24" t="str">
        <f>VLOOKUP(B38,'[1]LISTADO ATM'!$A$2:$B$822,2,0)</f>
        <v xml:space="preserve">ATM Oficina Villa Tapia </v>
      </c>
      <c r="D38" s="14" t="s">
        <v>10</v>
      </c>
      <c r="E38" s="26">
        <v>3335936490</v>
      </c>
    </row>
    <row r="39" spans="1:5" ht="18.75" customHeight="1" x14ac:dyDescent="0.25">
      <c r="A39" s="21" t="str">
        <f>VLOOKUP(B39,'[1]LISTADO ATM'!$A$2:$C$822,3,0)</f>
        <v>DISTRITO NACIONAL</v>
      </c>
      <c r="B39" s="21">
        <v>354</v>
      </c>
      <c r="C39" s="24" t="str">
        <f>VLOOKUP(B39,'[1]LISTADO ATM'!$A$2:$B$822,2,0)</f>
        <v xml:space="preserve">ATM Oficina Núñez de Cáceres II </v>
      </c>
      <c r="D39" s="14" t="s">
        <v>10</v>
      </c>
      <c r="E39" s="26">
        <v>3335936326</v>
      </c>
    </row>
    <row r="40" spans="1:5" ht="18.75" thickBot="1" x14ac:dyDescent="0.3">
      <c r="A40" s="25"/>
      <c r="B40" s="38">
        <f>COUNT(B19:B39)</f>
        <v>21</v>
      </c>
      <c r="C40" s="13"/>
      <c r="D40" s="13"/>
      <c r="E40" s="13"/>
    </row>
    <row r="41" spans="1:5" ht="15.75" thickBot="1" x14ac:dyDescent="0.3">
      <c r="B41" s="5"/>
      <c r="E41" s="5"/>
    </row>
    <row r="42" spans="1:5" ht="18.75" customHeight="1" thickBot="1" x14ac:dyDescent="0.3">
      <c r="A42" s="47" t="s">
        <v>20</v>
      </c>
      <c r="B42" s="48"/>
      <c r="C42" s="48"/>
      <c r="D42" s="48"/>
      <c r="E42" s="49"/>
    </row>
    <row r="43" spans="1:5" ht="18" x14ac:dyDescent="0.25">
      <c r="A43" s="2" t="s">
        <v>5</v>
      </c>
      <c r="B43" s="6" t="s">
        <v>6</v>
      </c>
      <c r="C43" s="2" t="s">
        <v>7</v>
      </c>
      <c r="D43" s="2" t="s">
        <v>8</v>
      </c>
      <c r="E43" s="2" t="s">
        <v>9</v>
      </c>
    </row>
    <row r="44" spans="1:5" ht="18" x14ac:dyDescent="0.25">
      <c r="A44" s="32" t="str">
        <f>VLOOKUP(B44,'[1]LISTADO ATM'!$A$2:$C$822,3,0)</f>
        <v>DISTRITO NACIONAL</v>
      </c>
      <c r="B44" s="21">
        <v>577</v>
      </c>
      <c r="C44" s="24" t="str">
        <f>VLOOKUP(B44,'[1]LISTADO ATM'!$A$2:$B$822,2,0)</f>
        <v xml:space="preserve">ATM Olé Ave. Duarte </v>
      </c>
      <c r="D44" s="21" t="s">
        <v>18</v>
      </c>
      <c r="E44" s="26">
        <v>3335933618</v>
      </c>
    </row>
    <row r="45" spans="1:5" ht="18" x14ac:dyDescent="0.25">
      <c r="A45" s="32" t="str">
        <f>VLOOKUP(B45,'[1]LISTADO ATM'!$A$2:$C$822,3,0)</f>
        <v>DISTRITO NACIONAL</v>
      </c>
      <c r="B45" s="21">
        <v>943</v>
      </c>
      <c r="C45" s="24" t="str">
        <f>VLOOKUP(B45,'[1]LISTADO ATM'!$A$2:$B$822,2,0)</f>
        <v xml:space="preserve">ATM Oficina Tránsito Terreste </v>
      </c>
      <c r="D45" s="21" t="s">
        <v>18</v>
      </c>
      <c r="E45" s="26">
        <v>3335934900</v>
      </c>
    </row>
    <row r="46" spans="1:5" ht="18" x14ac:dyDescent="0.25">
      <c r="A46" s="32" t="str">
        <f>VLOOKUP(B46,'[1]LISTADO ATM'!$A$2:$C$822,3,0)</f>
        <v>DISTRITO NACIONAL</v>
      </c>
      <c r="B46" s="21">
        <v>981</v>
      </c>
      <c r="C46" s="24" t="str">
        <f>VLOOKUP(B46,'[1]LISTADO ATM'!$A$2:$B$822,2,0)</f>
        <v xml:space="preserve">ATM Edificio 911 </v>
      </c>
      <c r="D46" s="21" t="s">
        <v>18</v>
      </c>
      <c r="E46" s="26">
        <v>3335935214</v>
      </c>
    </row>
    <row r="47" spans="1:5" ht="18" x14ac:dyDescent="0.25">
      <c r="A47" s="32" t="str">
        <f>VLOOKUP(B47,'[1]LISTADO ATM'!$A$2:$C$822,3,0)</f>
        <v>DISTRITO NACIONAL</v>
      </c>
      <c r="B47" s="21">
        <v>391</v>
      </c>
      <c r="C47" s="24" t="str">
        <f>VLOOKUP(B47,'[1]LISTADO ATM'!$A$2:$B$822,2,0)</f>
        <v xml:space="preserve">ATM S/M Jumbo Luperón </v>
      </c>
      <c r="D47" s="21" t="s">
        <v>18</v>
      </c>
      <c r="E47" s="26">
        <v>3335935791</v>
      </c>
    </row>
    <row r="48" spans="1:5" ht="18" x14ac:dyDescent="0.25">
      <c r="A48" s="32" t="str">
        <f>VLOOKUP(B48,'[1]LISTADO ATM'!$A$2:$C$822,3,0)</f>
        <v>NORTE</v>
      </c>
      <c r="B48" s="21">
        <v>749</v>
      </c>
      <c r="C48" s="24" t="str">
        <f>VLOOKUP(B48,'[1]LISTADO ATM'!$A$2:$B$822,2,0)</f>
        <v xml:space="preserve">ATM Oficina Yaque </v>
      </c>
      <c r="D48" s="21" t="s">
        <v>18</v>
      </c>
      <c r="E48" s="26">
        <v>3335936419</v>
      </c>
    </row>
    <row r="49" spans="1:5" ht="18" x14ac:dyDescent="0.25">
      <c r="A49" s="32" t="str">
        <f>VLOOKUP(B49,'[1]LISTADO ATM'!$A$2:$C$822,3,0)</f>
        <v>SUR</v>
      </c>
      <c r="B49" s="21">
        <v>616</v>
      </c>
      <c r="C49" s="24" t="str">
        <f>VLOOKUP(B49,'[1]LISTADO ATM'!$A$2:$B$822,2,0)</f>
        <v xml:space="preserve">ATM 5ta. Brigada Barahona </v>
      </c>
      <c r="D49" s="21" t="s">
        <v>18</v>
      </c>
      <c r="E49" s="26">
        <v>3335936451</v>
      </c>
    </row>
    <row r="50" spans="1:5" ht="18" x14ac:dyDescent="0.25">
      <c r="A50" s="32" t="str">
        <f>VLOOKUP(B50,'[1]LISTADO ATM'!$A$2:$C$822,3,0)</f>
        <v>DISTRITO NACIONAL</v>
      </c>
      <c r="B50" s="21">
        <v>568</v>
      </c>
      <c r="C50" s="24" t="str">
        <f>VLOOKUP(B50,'[1]LISTADO ATM'!$A$2:$B$822,2,0)</f>
        <v xml:space="preserve">ATM Ministerio de Educación </v>
      </c>
      <c r="D50" s="21" t="s">
        <v>18</v>
      </c>
      <c r="E50" s="26">
        <v>3335936456</v>
      </c>
    </row>
    <row r="51" spans="1:5" ht="18" x14ac:dyDescent="0.25">
      <c r="A51" s="32" t="str">
        <f>VLOOKUP(B51,'[1]LISTADO ATM'!$A$2:$C$822,3,0)</f>
        <v>NORTE</v>
      </c>
      <c r="B51" s="21">
        <v>405</v>
      </c>
      <c r="C51" s="24" t="str">
        <f>VLOOKUP(B51,'[1]LISTADO ATM'!$A$2:$B$822,2,0)</f>
        <v xml:space="preserve">ATM UNP Loma de Cabrera </v>
      </c>
      <c r="D51" s="21" t="s">
        <v>18</v>
      </c>
      <c r="E51" s="26">
        <v>3335936488</v>
      </c>
    </row>
    <row r="52" spans="1:5" ht="18" x14ac:dyDescent="0.25">
      <c r="A52" s="32" t="str">
        <f>VLOOKUP(B52,'[1]LISTADO ATM'!$A$2:$C$822,3,0)</f>
        <v>SUR</v>
      </c>
      <c r="B52" s="21">
        <v>615</v>
      </c>
      <c r="C52" s="24" t="str">
        <f>VLOOKUP(B52,'[1]LISTADO ATM'!$A$2:$B$822,2,0)</f>
        <v xml:space="preserve">ATM Estación Sunix Cabral (Barahona) </v>
      </c>
      <c r="D52" s="21" t="s">
        <v>18</v>
      </c>
      <c r="E52" s="26">
        <v>3335936105</v>
      </c>
    </row>
    <row r="53" spans="1:5" ht="18" x14ac:dyDescent="0.25">
      <c r="A53" s="32" t="str">
        <f>VLOOKUP(B53,'[1]LISTADO ATM'!$A$2:$C$822,3,0)</f>
        <v>SUR</v>
      </c>
      <c r="B53" s="21">
        <v>765</v>
      </c>
      <c r="C53" s="24" t="str">
        <f>VLOOKUP(B53,'[1]LISTADO ATM'!$A$2:$B$822,2,0)</f>
        <v xml:space="preserve">ATM Oficina Azua I </v>
      </c>
      <c r="D53" s="21" t="s">
        <v>18</v>
      </c>
      <c r="E53" s="26">
        <v>3335936489</v>
      </c>
    </row>
    <row r="54" spans="1:5" ht="18" x14ac:dyDescent="0.25">
      <c r="A54" s="25" t="s">
        <v>11</v>
      </c>
      <c r="B54" s="37">
        <f>COUNT(B44:B53)</f>
        <v>10</v>
      </c>
      <c r="C54" s="13"/>
      <c r="D54" s="13"/>
      <c r="E54" s="13"/>
    </row>
    <row r="55" spans="1:5" ht="15.75" thickBot="1" x14ac:dyDescent="0.3">
      <c r="B55" s="5"/>
      <c r="E55" s="5"/>
    </row>
    <row r="56" spans="1:5" ht="18" customHeight="1" x14ac:dyDescent="0.25">
      <c r="A56" s="54" t="s">
        <v>13</v>
      </c>
      <c r="B56" s="55"/>
      <c r="C56" s="55"/>
      <c r="D56" s="55"/>
      <c r="E56" s="56"/>
    </row>
    <row r="57" spans="1:5" ht="18" x14ac:dyDescent="0.25">
      <c r="A57" s="2" t="s">
        <v>5</v>
      </c>
      <c r="B57" s="6" t="s">
        <v>6</v>
      </c>
      <c r="C57" s="4" t="s">
        <v>7</v>
      </c>
      <c r="D57" s="17" t="s">
        <v>8</v>
      </c>
      <c r="E57" s="17" t="s">
        <v>9</v>
      </c>
    </row>
    <row r="58" spans="1:5" ht="18" x14ac:dyDescent="0.25">
      <c r="A58" s="18" t="str">
        <f>VLOOKUP(B58,'[1]LISTADO ATM'!$A$2:$C$822,3,0)</f>
        <v>DISTRITO NACIONAL</v>
      </c>
      <c r="B58" s="21">
        <v>835</v>
      </c>
      <c r="C58" s="24" t="str">
        <f>VLOOKUP(B58,'[1]LISTADO ATM'!$A$2:$B$822,2,0)</f>
        <v xml:space="preserve">ATM UNP Megacentro </v>
      </c>
      <c r="D58" s="40" t="s">
        <v>23</v>
      </c>
      <c r="E58" s="26">
        <v>3335935844</v>
      </c>
    </row>
    <row r="59" spans="1:5" ht="18" x14ac:dyDescent="0.25">
      <c r="A59" s="18" t="str">
        <f>VLOOKUP(B59,'[1]LISTADO ATM'!$A$2:$C$822,3,0)</f>
        <v>DISTRITO NACIONAL</v>
      </c>
      <c r="B59" s="21">
        <v>698</v>
      </c>
      <c r="C59" s="24" t="str">
        <f>VLOOKUP(B59,'[1]LISTADO ATM'!$A$2:$B$822,2,0)</f>
        <v>ATM Parador Bellamar</v>
      </c>
      <c r="D59" s="41" t="s">
        <v>24</v>
      </c>
      <c r="E59" s="26">
        <v>3335935153</v>
      </c>
    </row>
    <row r="60" spans="1:5" ht="18" x14ac:dyDescent="0.25">
      <c r="A60" s="18" t="str">
        <f>VLOOKUP(B60,'[1]LISTADO ATM'!$A$2:$C$822,3,0)</f>
        <v>DISTRITO NACIONAL</v>
      </c>
      <c r="B60" s="21">
        <v>39</v>
      </c>
      <c r="C60" s="24" t="str">
        <f>VLOOKUP(B60,'[1]LISTADO ATM'!$A$2:$B$822,2,0)</f>
        <v xml:space="preserve">ATM Oficina Ovando </v>
      </c>
      <c r="D60" s="41" t="s">
        <v>24</v>
      </c>
      <c r="E60" s="26">
        <v>3335933423</v>
      </c>
    </row>
    <row r="61" spans="1:5" ht="18" x14ac:dyDescent="0.25">
      <c r="A61" s="18" t="str">
        <f>VLOOKUP(B61,'[1]LISTADO ATM'!$A$2:$C$822,3,0)</f>
        <v>DISTRITO NACIONAL</v>
      </c>
      <c r="B61" s="21">
        <v>359</v>
      </c>
      <c r="C61" s="24" t="str">
        <f>VLOOKUP(B61,'[1]LISTADO ATM'!$A$2:$B$822,2,0)</f>
        <v>ATM S/M Bravo Ozama</v>
      </c>
      <c r="D61" s="41" t="s">
        <v>24</v>
      </c>
      <c r="E61" s="26">
        <v>3335935867</v>
      </c>
    </row>
    <row r="62" spans="1:5" ht="18" x14ac:dyDescent="0.25">
      <c r="A62" s="18" t="str">
        <f>VLOOKUP(B62,'[1]LISTADO ATM'!$A$2:$C$822,3,0)</f>
        <v>NORTE</v>
      </c>
      <c r="B62" s="21">
        <v>985</v>
      </c>
      <c r="C62" s="24" t="str">
        <f>VLOOKUP(B62,'[1]LISTADO ATM'!$A$2:$B$822,2,0)</f>
        <v xml:space="preserve">ATM Oficina Dajabón II </v>
      </c>
      <c r="D62" s="41" t="s">
        <v>24</v>
      </c>
      <c r="E62" s="26">
        <v>3335936438</v>
      </c>
    </row>
    <row r="63" spans="1:5" ht="18" x14ac:dyDescent="0.25">
      <c r="A63" s="18" t="str">
        <f>VLOOKUP(B63,'[1]LISTADO ATM'!$A$2:$C$822,3,0)</f>
        <v>NORTE</v>
      </c>
      <c r="B63" s="21">
        <v>93</v>
      </c>
      <c r="C63" s="24" t="str">
        <f>VLOOKUP(B63,'[1]LISTADO ATM'!$A$2:$B$822,2,0)</f>
        <v xml:space="preserve">ATM Oficina Cotuí </v>
      </c>
      <c r="D63" s="41" t="s">
        <v>24</v>
      </c>
      <c r="E63" s="26">
        <v>3335936469</v>
      </c>
    </row>
    <row r="64" spans="1:5" ht="18" x14ac:dyDescent="0.25">
      <c r="A64" s="18" t="str">
        <f>VLOOKUP(B64,'[1]LISTADO ATM'!$A$2:$C$822,3,0)</f>
        <v>SUR</v>
      </c>
      <c r="B64" s="21">
        <v>783</v>
      </c>
      <c r="C64" s="24" t="str">
        <f>VLOOKUP(B64,'[1]LISTADO ATM'!$A$2:$B$822,2,0)</f>
        <v xml:space="preserve">ATM Autobanco Alfa y Omega (Barahona) </v>
      </c>
      <c r="D64" s="41" t="s">
        <v>24</v>
      </c>
      <c r="E64" s="26">
        <v>3335936483</v>
      </c>
    </row>
    <row r="65" spans="1:5" ht="18" x14ac:dyDescent="0.25">
      <c r="A65" s="18" t="str">
        <f>VLOOKUP(B65,'[1]LISTADO ATM'!$A$2:$C$822,3,0)</f>
        <v>NORTE</v>
      </c>
      <c r="B65" s="21">
        <v>142</v>
      </c>
      <c r="C65" s="24" t="str">
        <f>VLOOKUP(B65,'[1]LISTADO ATM'!$A$2:$B$822,2,0)</f>
        <v xml:space="preserve">ATM Centro de Caja Galerías Bonao </v>
      </c>
      <c r="D65" s="41" t="s">
        <v>24</v>
      </c>
      <c r="E65" s="26">
        <v>3335936485</v>
      </c>
    </row>
    <row r="66" spans="1:5" ht="18" x14ac:dyDescent="0.25">
      <c r="A66" s="25" t="s">
        <v>11</v>
      </c>
      <c r="B66" s="37">
        <f>COUNT(B58:B65)</f>
        <v>8</v>
      </c>
      <c r="C66" s="13"/>
      <c r="D66" s="16"/>
      <c r="E66" s="16"/>
    </row>
    <row r="67" spans="1:5" ht="15.75" thickBot="1" x14ac:dyDescent="0.3">
      <c r="B67" s="5"/>
      <c r="E67" s="5"/>
    </row>
    <row r="68" spans="1:5" ht="18.75" customHeight="1" thickBot="1" x14ac:dyDescent="0.3">
      <c r="A68" s="52" t="s">
        <v>12</v>
      </c>
      <c r="B68" s="53"/>
      <c r="C68" t="s">
        <v>17</v>
      </c>
      <c r="D68" s="5"/>
      <c r="E68" s="5"/>
    </row>
    <row r="69" spans="1:5" ht="18.75" thickBot="1" x14ac:dyDescent="0.3">
      <c r="A69" s="33">
        <f>+B40+B54+B66</f>
        <v>39</v>
      </c>
      <c r="B69" s="39"/>
    </row>
    <row r="70" spans="1:5" ht="15.75" thickBot="1" x14ac:dyDescent="0.3">
      <c r="B70" s="5"/>
      <c r="E70" s="5"/>
    </row>
    <row r="71" spans="1:5" ht="18.75" customHeight="1" thickBot="1" x14ac:dyDescent="0.3">
      <c r="A71" s="47" t="s">
        <v>15</v>
      </c>
      <c r="B71" s="48"/>
      <c r="C71" s="48"/>
      <c r="D71" s="48"/>
      <c r="E71" s="49"/>
    </row>
    <row r="72" spans="1:5" ht="18" x14ac:dyDescent="0.25">
      <c r="A72" s="6" t="s">
        <v>5</v>
      </c>
      <c r="B72" s="6" t="s">
        <v>6</v>
      </c>
      <c r="C72" s="4" t="s">
        <v>7</v>
      </c>
      <c r="D72" s="50" t="s">
        <v>8</v>
      </c>
      <c r="E72" s="51"/>
    </row>
    <row r="73" spans="1:5" ht="17.25" customHeight="1" x14ac:dyDescent="0.25">
      <c r="A73" s="21" t="str">
        <f>VLOOKUP(B73,'[1]LISTADO ATM'!$A$2:$C$822,3,0)</f>
        <v>DISTRITO NACIONAL</v>
      </c>
      <c r="B73" s="36">
        <v>578</v>
      </c>
      <c r="C73" s="21" t="str">
        <f>VLOOKUP(B73,'[1]LISTADO ATM'!$A$2:$B$822,2,0)</f>
        <v xml:space="preserve">ATM Procuraduría General de la República </v>
      </c>
      <c r="D73" s="42" t="s">
        <v>26</v>
      </c>
      <c r="E73" s="43"/>
    </row>
    <row r="74" spans="1:5" ht="17.25" customHeight="1" x14ac:dyDescent="0.25">
      <c r="A74" s="21" t="str">
        <f>VLOOKUP(B74,'[1]LISTADO ATM'!$A$2:$C$822,3,0)</f>
        <v>SUR</v>
      </c>
      <c r="B74" s="36">
        <v>699</v>
      </c>
      <c r="C74" s="21" t="str">
        <f>VLOOKUP(B74,'[1]LISTADO ATM'!$A$2:$B$822,2,0)</f>
        <v>ATM S/M Bravo Bani</v>
      </c>
      <c r="D74" s="42" t="s">
        <v>21</v>
      </c>
      <c r="E74" s="43"/>
    </row>
    <row r="75" spans="1:5" ht="17.25" customHeight="1" x14ac:dyDescent="0.25">
      <c r="A75" s="21" t="str">
        <f>VLOOKUP(B75,'[1]LISTADO ATM'!$A$2:$C$822,3,0)</f>
        <v>DISTRITO NACIONAL</v>
      </c>
      <c r="B75" s="36">
        <v>784</v>
      </c>
      <c r="C75" s="21" t="str">
        <f>VLOOKUP(B75,'[1]LISTADO ATM'!$A$2:$B$822,2,0)</f>
        <v xml:space="preserve">ATM Tribunal Superior Electoral </v>
      </c>
      <c r="D75" s="42" t="s">
        <v>21</v>
      </c>
      <c r="E75" s="43"/>
    </row>
    <row r="76" spans="1:5" ht="17.25" customHeight="1" x14ac:dyDescent="0.25">
      <c r="A76" s="21" t="str">
        <f>VLOOKUP(B76,'[1]LISTADO ATM'!$A$2:$C$822,3,0)</f>
        <v>DISTRITO NACIONAL</v>
      </c>
      <c r="B76" s="36">
        <v>567</v>
      </c>
      <c r="C76" s="21" t="str">
        <f>VLOOKUP(B76,'[1]LISTADO ATM'!$A$2:$B$822,2,0)</f>
        <v xml:space="preserve">ATM Oficina Máximo Gómez </v>
      </c>
      <c r="D76" s="42" t="s">
        <v>26</v>
      </c>
      <c r="E76" s="43"/>
    </row>
    <row r="77" spans="1:5" ht="17.25" customHeight="1" x14ac:dyDescent="0.25">
      <c r="A77" s="21" t="str">
        <f>VLOOKUP(B77,'[1]LISTADO ATM'!$A$2:$C$822,3,0)</f>
        <v>DISTRITO NACIONAL</v>
      </c>
      <c r="B77" s="36">
        <v>2</v>
      </c>
      <c r="C77" s="21" t="str">
        <f>VLOOKUP(B77,'[1]LISTADO ATM'!$A$2:$B$822,2,0)</f>
        <v>ATM Autoservicio Padre Castellano</v>
      </c>
      <c r="D77" s="42" t="s">
        <v>21</v>
      </c>
      <c r="E77" s="43"/>
    </row>
    <row r="78" spans="1:5" ht="17.25" customHeight="1" x14ac:dyDescent="0.25">
      <c r="A78" s="21" t="str">
        <f>VLOOKUP(B78,'[1]LISTADO ATM'!$A$2:$C$822,3,0)</f>
        <v>NORTE</v>
      </c>
      <c r="B78" s="36">
        <v>990</v>
      </c>
      <c r="C78" s="21" t="str">
        <f>VLOOKUP(B78,'[1]LISTADO ATM'!$A$2:$B$822,2,0)</f>
        <v xml:space="preserve">ATM Autoservicio Bonao II </v>
      </c>
      <c r="D78" s="42" t="s">
        <v>21</v>
      </c>
      <c r="E78" s="43"/>
    </row>
    <row r="79" spans="1:5" ht="17.25" customHeight="1" x14ac:dyDescent="0.25">
      <c r="A79" s="21" t="str">
        <f>VLOOKUP(B79,'[1]LISTADO ATM'!$A$2:$C$822,3,0)</f>
        <v>NORTE</v>
      </c>
      <c r="B79" s="36">
        <v>633</v>
      </c>
      <c r="C79" s="21" t="str">
        <f>VLOOKUP(B79,'[1]LISTADO ATM'!$A$2:$B$822,2,0)</f>
        <v xml:space="preserve">ATM Autobanco Las Colinas </v>
      </c>
      <c r="D79" s="42" t="s">
        <v>25</v>
      </c>
      <c r="E79" s="43"/>
    </row>
    <row r="80" spans="1:5" ht="17.25" customHeight="1" x14ac:dyDescent="0.25">
      <c r="A80" s="21" t="str">
        <f>VLOOKUP(B80,'[1]LISTADO ATM'!$A$2:$C$822,3,0)</f>
        <v>DISTRITO NACIONAL</v>
      </c>
      <c r="B80" s="36">
        <v>535</v>
      </c>
      <c r="C80" s="21" t="str">
        <f>VLOOKUP(B80,'[1]LISTADO ATM'!$A$2:$B$822,2,0)</f>
        <v xml:space="preserve">ATM Autoservicio Torre III </v>
      </c>
      <c r="D80" s="42" t="s">
        <v>21</v>
      </c>
      <c r="E80" s="43"/>
    </row>
    <row r="81" spans="1:5" ht="17.25" customHeight="1" x14ac:dyDescent="0.25">
      <c r="A81" s="21" t="str">
        <f>VLOOKUP(B81,'[1]LISTADO ATM'!$A$2:$C$822,3,0)</f>
        <v>DISTRITO NACIONAL</v>
      </c>
      <c r="B81" s="36">
        <v>717</v>
      </c>
      <c r="C81" s="21" t="str">
        <f>VLOOKUP(B81,'[1]LISTADO ATM'!$A$2:$B$822,2,0)</f>
        <v xml:space="preserve">ATM Oficina Los Alcarrizos </v>
      </c>
      <c r="D81" s="42" t="s">
        <v>21</v>
      </c>
      <c r="E81" s="43"/>
    </row>
    <row r="82" spans="1:5" ht="17.25" customHeight="1" x14ac:dyDescent="0.25">
      <c r="A82" s="21" t="str">
        <f>VLOOKUP(B82,'[1]LISTADO ATM'!$A$2:$C$822,3,0)</f>
        <v>SUR</v>
      </c>
      <c r="B82" s="36">
        <v>766</v>
      </c>
      <c r="C82" s="21" t="str">
        <f>VLOOKUP(B82,'[1]LISTADO ATM'!$A$2:$B$822,2,0)</f>
        <v xml:space="preserve">ATM Oficina Azua II </v>
      </c>
      <c r="D82" s="42" t="s">
        <v>25</v>
      </c>
      <c r="E82" s="43"/>
    </row>
    <row r="83" spans="1:5" ht="17.25" customHeight="1" x14ac:dyDescent="0.25">
      <c r="A83" s="21" t="str">
        <f>VLOOKUP(B83,'[1]LISTADO ATM'!$A$2:$C$822,3,0)</f>
        <v>SUR</v>
      </c>
      <c r="B83" s="36">
        <v>6</v>
      </c>
      <c r="C83" s="21" t="str">
        <f>VLOOKUP(B83,'[1]LISTADO ATM'!$A$2:$B$822,2,0)</f>
        <v xml:space="preserve">ATM Plaza WAO San Juan </v>
      </c>
      <c r="D83" s="42" t="s">
        <v>21</v>
      </c>
      <c r="E83" s="43"/>
    </row>
    <row r="84" spans="1:5" ht="17.25" customHeight="1" x14ac:dyDescent="0.25">
      <c r="A84" s="21" t="str">
        <f>VLOOKUP(B84,'[1]LISTADO ATM'!$A$2:$C$822,3,0)</f>
        <v>DISTRITO NACIONAL</v>
      </c>
      <c r="B84" s="36">
        <v>32</v>
      </c>
      <c r="C84" s="21" t="str">
        <f>VLOOKUP(B84,'[1]LISTADO ATM'!$A$2:$B$822,2,0)</f>
        <v xml:space="preserve">ATM Oficina San Martín II </v>
      </c>
      <c r="D84" s="42" t="s">
        <v>21</v>
      </c>
      <c r="E84" s="43"/>
    </row>
    <row r="85" spans="1:5" ht="17.25" customHeight="1" x14ac:dyDescent="0.25">
      <c r="A85" s="21" t="str">
        <f>VLOOKUP(B85,'[1]LISTADO ATM'!$A$2:$C$822,3,0)</f>
        <v>NORTE</v>
      </c>
      <c r="B85" s="36">
        <v>63</v>
      </c>
      <c r="C85" s="21" t="str">
        <f>VLOOKUP(B85,'[1]LISTADO ATM'!$A$2:$B$822,2,0)</f>
        <v xml:space="preserve">ATM Oficina Villa Vásquez (Montecristi) </v>
      </c>
      <c r="D85" s="42" t="s">
        <v>21</v>
      </c>
      <c r="E85" s="43"/>
    </row>
    <row r="86" spans="1:5" ht="17.25" customHeight="1" x14ac:dyDescent="0.25">
      <c r="A86" s="21" t="str">
        <f>VLOOKUP(B86,'[1]LISTADO ATM'!$A$2:$C$822,3,0)</f>
        <v>SUR</v>
      </c>
      <c r="B86" s="36">
        <v>84</v>
      </c>
      <c r="C86" s="21" t="str">
        <f>VLOOKUP(B86,'[1]LISTADO ATM'!$A$2:$B$822,2,0)</f>
        <v xml:space="preserve">ATM Oficina Multicentro Sirena San Cristóbal </v>
      </c>
      <c r="D86" s="42" t="s">
        <v>21</v>
      </c>
      <c r="E86" s="43"/>
    </row>
    <row r="87" spans="1:5" ht="17.25" customHeight="1" x14ac:dyDescent="0.25">
      <c r="A87" s="21" t="str">
        <f>VLOOKUP(B87,'[1]LISTADO ATM'!$A$2:$C$822,3,0)</f>
        <v>SUR</v>
      </c>
      <c r="B87" s="36">
        <v>89</v>
      </c>
      <c r="C87" s="21" t="str">
        <f>VLOOKUP(B87,'[1]LISTADO ATM'!$A$2:$B$822,2,0)</f>
        <v xml:space="preserve">ATM UNP El Cercado (San Juan) </v>
      </c>
      <c r="D87" s="42" t="s">
        <v>21</v>
      </c>
      <c r="E87" s="43"/>
    </row>
    <row r="88" spans="1:5" ht="17.25" customHeight="1" x14ac:dyDescent="0.25">
      <c r="A88" s="21" t="str">
        <f>VLOOKUP(B88,'[1]LISTADO ATM'!$A$2:$C$822,3,0)</f>
        <v>NORTE</v>
      </c>
      <c r="B88" s="36">
        <v>140</v>
      </c>
      <c r="C88" s="21" t="str">
        <f>VLOOKUP(B88,'[1]LISTADO ATM'!$A$2:$B$822,2,0)</f>
        <v>ATM Hospital San Vicente de Paul (SFM.)</v>
      </c>
      <c r="D88" s="42" t="s">
        <v>25</v>
      </c>
      <c r="E88" s="43"/>
    </row>
    <row r="89" spans="1:5" ht="17.25" customHeight="1" x14ac:dyDescent="0.25">
      <c r="A89" s="21" t="str">
        <f>VLOOKUP(B89,'[1]LISTADO ATM'!$A$2:$C$822,3,0)</f>
        <v>NORTE</v>
      </c>
      <c r="B89" s="36">
        <v>181</v>
      </c>
      <c r="C89" s="21" t="str">
        <f>VLOOKUP(B89,'[1]LISTADO ATM'!$A$2:$B$822,2,0)</f>
        <v xml:space="preserve">ATM Oficina Sabaneta </v>
      </c>
      <c r="D89" s="42" t="s">
        <v>21</v>
      </c>
      <c r="E89" s="43"/>
    </row>
    <row r="90" spans="1:5" ht="17.25" customHeight="1" x14ac:dyDescent="0.25">
      <c r="A90" s="21" t="str">
        <f>VLOOKUP(B90,'[1]LISTADO ATM'!$A$2:$C$822,3,0)</f>
        <v>SUR</v>
      </c>
      <c r="B90" s="36">
        <v>182</v>
      </c>
      <c r="C90" s="21" t="str">
        <f>VLOOKUP(B90,'[1]LISTADO ATM'!$A$2:$B$822,2,0)</f>
        <v xml:space="preserve">ATM Barahona Comb </v>
      </c>
      <c r="D90" s="42" t="s">
        <v>21</v>
      </c>
      <c r="E90" s="43"/>
    </row>
    <row r="91" spans="1:5" ht="17.25" customHeight="1" x14ac:dyDescent="0.25">
      <c r="A91" s="21" t="str">
        <f>VLOOKUP(B91,'[1]LISTADO ATM'!$A$2:$C$822,3,0)</f>
        <v>NORTE</v>
      </c>
      <c r="B91" s="36">
        <v>372</v>
      </c>
      <c r="C91" s="21" t="str">
        <f>VLOOKUP(B91,'[1]LISTADO ATM'!$A$2:$B$822,2,0)</f>
        <v>ATM Oficina Sánchez II</v>
      </c>
      <c r="D91" s="42" t="s">
        <v>21</v>
      </c>
      <c r="E91" s="43"/>
    </row>
    <row r="92" spans="1:5" ht="17.25" customHeight="1" x14ac:dyDescent="0.25">
      <c r="A92" s="21" t="str">
        <f>VLOOKUP(B92,'[1]LISTADO ATM'!$A$2:$C$822,3,0)</f>
        <v>ESTE</v>
      </c>
      <c r="B92" s="36">
        <v>399</v>
      </c>
      <c r="C92" s="21" t="str">
        <f>VLOOKUP(B92,'[1]LISTADO ATM'!$A$2:$B$822,2,0)</f>
        <v xml:space="preserve">ATM Oficina La Romana II </v>
      </c>
      <c r="D92" s="42" t="s">
        <v>21</v>
      </c>
      <c r="E92" s="43"/>
    </row>
    <row r="93" spans="1:5" ht="17.25" customHeight="1" x14ac:dyDescent="0.25">
      <c r="A93" s="21" t="str">
        <f>VLOOKUP(B93,'[1]LISTADO ATM'!$A$2:$C$822,3,0)</f>
        <v>NORTE</v>
      </c>
      <c r="B93" s="36">
        <v>413</v>
      </c>
      <c r="C93" s="21" t="str">
        <f>VLOOKUP(B93,'[1]LISTADO ATM'!$A$2:$B$822,2,0)</f>
        <v xml:space="preserve">ATM UNP Las Galeras Samaná </v>
      </c>
      <c r="D93" s="42" t="s">
        <v>26</v>
      </c>
      <c r="E93" s="43"/>
    </row>
    <row r="94" spans="1:5" ht="17.25" customHeight="1" x14ac:dyDescent="0.25">
      <c r="A94" s="21" t="str">
        <f>VLOOKUP(B94,'[1]LISTADO ATM'!$A$2:$C$822,3,0)</f>
        <v>DISTRITO NACIONAL</v>
      </c>
      <c r="B94" s="36">
        <v>435</v>
      </c>
      <c r="C94" s="21" t="str">
        <f>VLOOKUP(B94,'[1]LISTADO ATM'!$A$2:$B$822,2,0)</f>
        <v xml:space="preserve">ATM Autobanco Torre I </v>
      </c>
      <c r="D94" s="42" t="s">
        <v>21</v>
      </c>
      <c r="E94" s="43"/>
    </row>
    <row r="95" spans="1:5" ht="17.25" customHeight="1" x14ac:dyDescent="0.25">
      <c r="A95" s="21" t="str">
        <f>VLOOKUP(B95,'[1]LISTADO ATM'!$A$2:$C$822,3,0)</f>
        <v>DISTRITO NACIONAL</v>
      </c>
      <c r="B95" s="36">
        <v>561</v>
      </c>
      <c r="C95" s="21" t="str">
        <f>VLOOKUP(B95,'[1]LISTADO ATM'!$A$2:$B$822,2,0)</f>
        <v xml:space="preserve">ATM Comando Regional P.N. S.D. Este </v>
      </c>
      <c r="D95" s="42" t="s">
        <v>25</v>
      </c>
      <c r="E95" s="43"/>
    </row>
    <row r="96" spans="1:5" ht="17.25" customHeight="1" x14ac:dyDescent="0.25">
      <c r="A96" s="21" t="str">
        <f>VLOOKUP(B96,'[1]LISTADO ATM'!$A$2:$C$822,3,0)</f>
        <v>NORTE</v>
      </c>
      <c r="B96" s="36">
        <v>604</v>
      </c>
      <c r="C96" s="21" t="str">
        <f>VLOOKUP(B96,'[1]LISTADO ATM'!$A$2:$B$822,2,0)</f>
        <v xml:space="preserve">ATM Oficina Estancia Nueva (Moca) </v>
      </c>
      <c r="D96" s="42" t="s">
        <v>25</v>
      </c>
      <c r="E96" s="43"/>
    </row>
    <row r="97" spans="1:5" ht="17.25" customHeight="1" x14ac:dyDescent="0.25">
      <c r="A97" s="21" t="str">
        <f>VLOOKUP(B97,'[1]LISTADO ATM'!$A$2:$C$822,3,0)</f>
        <v>ESTE</v>
      </c>
      <c r="B97" s="36">
        <v>608</v>
      </c>
      <c r="C97" s="21" t="str">
        <f>VLOOKUP(B97,'[1]LISTADO ATM'!$A$2:$B$822,2,0)</f>
        <v xml:space="preserve">ATM Oficina Jumbo (San Pedro) </v>
      </c>
      <c r="D97" s="42" t="s">
        <v>21</v>
      </c>
      <c r="E97" s="43"/>
    </row>
    <row r="98" spans="1:5" ht="17.25" customHeight="1" x14ac:dyDescent="0.25">
      <c r="A98" s="21" t="str">
        <f>VLOOKUP(B98,'[1]LISTADO ATM'!$A$2:$C$822,3,0)</f>
        <v>NORTE</v>
      </c>
      <c r="B98" s="36">
        <v>636</v>
      </c>
      <c r="C98" s="21" t="str">
        <f>VLOOKUP(B98,'[1]LISTADO ATM'!$A$2:$B$822,2,0)</f>
        <v xml:space="preserve">ATM Oficina Tamboríl </v>
      </c>
      <c r="D98" s="42" t="s">
        <v>25</v>
      </c>
      <c r="E98" s="43"/>
    </row>
    <row r="99" spans="1:5" ht="17.25" customHeight="1" x14ac:dyDescent="0.25">
      <c r="A99" s="21" t="str">
        <f>VLOOKUP(B99,'[1]LISTADO ATM'!$A$2:$C$822,3,0)</f>
        <v>NORTE</v>
      </c>
      <c r="B99" s="36">
        <v>741</v>
      </c>
      <c r="C99" s="21" t="str">
        <f>VLOOKUP(B99,'[1]LISTADO ATM'!$A$2:$B$822,2,0)</f>
        <v>ATM CURNE UASD San Francisco de Macorís</v>
      </c>
      <c r="D99" s="42" t="s">
        <v>21</v>
      </c>
      <c r="E99" s="43"/>
    </row>
    <row r="100" spans="1:5" ht="17.25" customHeight="1" x14ac:dyDescent="0.25">
      <c r="A100" s="21" t="str">
        <f>VLOOKUP(B100,'[1]LISTADO ATM'!$A$2:$C$822,3,0)</f>
        <v>SUR</v>
      </c>
      <c r="B100" s="36">
        <v>751</v>
      </c>
      <c r="C100" s="21" t="str">
        <f>VLOOKUP(B100,'[1]LISTADO ATM'!$A$2:$B$822,2,0)</f>
        <v>ATM Eco Petroleo Camilo</v>
      </c>
      <c r="D100" s="42" t="s">
        <v>21</v>
      </c>
      <c r="E100" s="43"/>
    </row>
    <row r="101" spans="1:5" ht="17.25" customHeight="1" x14ac:dyDescent="0.25">
      <c r="A101" s="21" t="str">
        <f>VLOOKUP(B101,'[1]LISTADO ATM'!$A$2:$C$822,3,0)</f>
        <v>SUR</v>
      </c>
      <c r="B101" s="36">
        <v>767</v>
      </c>
      <c r="C101" s="21" t="str">
        <f>VLOOKUP(B101,'[1]LISTADO ATM'!$A$2:$B$822,2,0)</f>
        <v xml:space="preserve">ATM S/M Diverso (Azua) </v>
      </c>
      <c r="D101" s="42" t="s">
        <v>21</v>
      </c>
      <c r="E101" s="43"/>
    </row>
    <row r="102" spans="1:5" ht="17.25" customHeight="1" x14ac:dyDescent="0.25">
      <c r="A102" s="21" t="str">
        <f>VLOOKUP(B102,'[1]LISTADO ATM'!$A$2:$C$822,3,0)</f>
        <v>NORTE</v>
      </c>
      <c r="B102" s="36">
        <v>774</v>
      </c>
      <c r="C102" s="21" t="str">
        <f>VLOOKUP(B102,'[1]LISTADO ATM'!$A$2:$B$822,2,0)</f>
        <v xml:space="preserve">ATM Oficina Montecristi </v>
      </c>
      <c r="D102" s="42" t="s">
        <v>21</v>
      </c>
      <c r="E102" s="43"/>
    </row>
    <row r="103" spans="1:5" ht="17.25" customHeight="1" x14ac:dyDescent="0.25">
      <c r="A103" s="21" t="str">
        <f>VLOOKUP(B103,'[1]LISTADO ATM'!$A$2:$C$822,3,0)</f>
        <v>SUR</v>
      </c>
      <c r="B103" s="36">
        <v>783</v>
      </c>
      <c r="C103" s="21" t="str">
        <f>VLOOKUP(B103,'[1]LISTADO ATM'!$A$2:$B$822,2,0)</f>
        <v xml:space="preserve">ATM Autobanco Alfa y Omega (Barahona) </v>
      </c>
      <c r="D103" s="42" t="s">
        <v>21</v>
      </c>
      <c r="E103" s="43"/>
    </row>
    <row r="104" spans="1:5" ht="17.25" customHeight="1" x14ac:dyDescent="0.25">
      <c r="A104" s="21" t="str">
        <f>VLOOKUP(B104,'[1]LISTADO ATM'!$A$2:$C$822,3,0)</f>
        <v>DISTRITO NACIONAL</v>
      </c>
      <c r="B104" s="36">
        <v>884</v>
      </c>
      <c r="C104" s="21" t="str">
        <f>VLOOKUP(B104,'[1]LISTADO ATM'!$A$2:$B$822,2,0)</f>
        <v xml:space="preserve">ATM UNP Olé Sabana Perdida </v>
      </c>
      <c r="D104" s="42" t="s">
        <v>21</v>
      </c>
      <c r="E104" s="43"/>
    </row>
    <row r="105" spans="1:5" ht="17.25" customHeight="1" x14ac:dyDescent="0.25">
      <c r="A105" s="21" t="str">
        <f>VLOOKUP(B105,'[1]LISTADO ATM'!$A$2:$C$822,3,0)</f>
        <v>DISTRITO NACIONAL</v>
      </c>
      <c r="B105" s="36">
        <v>887</v>
      </c>
      <c r="C105" s="21" t="str">
        <f>VLOOKUP(B105,'[1]LISTADO ATM'!$A$2:$B$822,2,0)</f>
        <v>ATM S/M Bravo Los Proceres</v>
      </c>
      <c r="D105" s="42" t="s">
        <v>21</v>
      </c>
      <c r="E105" s="43"/>
    </row>
    <row r="106" spans="1:5" ht="17.25" customHeight="1" x14ac:dyDescent="0.25">
      <c r="A106" s="21" t="str">
        <f>VLOOKUP(B106,'[1]LISTADO ATM'!$A$2:$C$822,3,0)</f>
        <v>DISTRITO NACIONAL</v>
      </c>
      <c r="B106" s="36">
        <v>911</v>
      </c>
      <c r="C106" s="21" t="str">
        <f>VLOOKUP(B106,'[1]LISTADO ATM'!$A$2:$B$822,2,0)</f>
        <v xml:space="preserve">ATM Oficina Venezuela II </v>
      </c>
      <c r="D106" s="42" t="s">
        <v>25</v>
      </c>
      <c r="E106" s="43"/>
    </row>
    <row r="107" spans="1:5" ht="17.25" customHeight="1" x14ac:dyDescent="0.25">
      <c r="A107" s="21" t="str">
        <f>VLOOKUP(B107,'[1]LISTADO ATM'!$A$2:$C$822,3,0)</f>
        <v>ESTE</v>
      </c>
      <c r="B107" s="36">
        <v>912</v>
      </c>
      <c r="C107" s="21" t="str">
        <f>VLOOKUP(B107,'[1]LISTADO ATM'!$A$2:$B$822,2,0)</f>
        <v xml:space="preserve">ATM Oficina San Pedro II </v>
      </c>
      <c r="D107" s="42" t="s">
        <v>25</v>
      </c>
      <c r="E107" s="43"/>
    </row>
    <row r="108" spans="1:5" ht="17.25" customHeight="1" x14ac:dyDescent="0.25">
      <c r="A108" s="21" t="str">
        <f>VLOOKUP(B108,'[1]LISTADO ATM'!$A$2:$C$822,3,0)</f>
        <v>DISTRITO NACIONAL</v>
      </c>
      <c r="B108" s="36">
        <v>930</v>
      </c>
      <c r="C108" s="21" t="str">
        <f>VLOOKUP(B108,'[1]LISTADO ATM'!$A$2:$B$822,2,0)</f>
        <v>ATM Oficina Plaza Spring Center</v>
      </c>
      <c r="D108" s="42" t="s">
        <v>21</v>
      </c>
      <c r="E108" s="43"/>
    </row>
    <row r="109" spans="1:5" ht="17.25" customHeight="1" x14ac:dyDescent="0.25">
      <c r="A109" s="21" t="str">
        <f>VLOOKUP(B109,'[1]LISTADO ATM'!$A$2:$C$822,3,0)</f>
        <v>DISTRITO NACIONAL</v>
      </c>
      <c r="B109" s="36">
        <v>957</v>
      </c>
      <c r="C109" s="21" t="str">
        <f>VLOOKUP(B109,'[1]LISTADO ATM'!$A$2:$B$822,2,0)</f>
        <v xml:space="preserve">ATM Oficina Venezuela </v>
      </c>
      <c r="D109" s="42" t="s">
        <v>21</v>
      </c>
      <c r="E109" s="43"/>
    </row>
    <row r="110" spans="1:5" ht="17.25" customHeight="1" x14ac:dyDescent="0.25">
      <c r="A110" s="21" t="str">
        <f>VLOOKUP(B110,'[1]LISTADO ATM'!$A$2:$C$822,3,0)</f>
        <v>NORTE</v>
      </c>
      <c r="B110" s="36">
        <v>991</v>
      </c>
      <c r="C110" s="21" t="str">
        <f>VLOOKUP(B110,'[1]LISTADO ATM'!$A$2:$B$822,2,0)</f>
        <v xml:space="preserve">ATM UNP Las Matas de Santa Cruz </v>
      </c>
      <c r="D110" s="42" t="s">
        <v>21</v>
      </c>
      <c r="E110" s="43"/>
    </row>
    <row r="111" spans="1:5" ht="17.25" customHeight="1" x14ac:dyDescent="0.25">
      <c r="A111" s="21" t="str">
        <f>VLOOKUP(B111,'[1]LISTADO ATM'!$A$2:$C$822,3,0)</f>
        <v>NORTE</v>
      </c>
      <c r="B111" s="36">
        <v>290</v>
      </c>
      <c r="C111" s="21" t="str">
        <f>VLOOKUP(B111,'[1]LISTADO ATM'!$A$2:$B$822,2,0)</f>
        <v xml:space="preserve">ATM Oficina San Francisco de Macorís </v>
      </c>
      <c r="D111" s="42" t="s">
        <v>21</v>
      </c>
      <c r="E111" s="43"/>
    </row>
    <row r="112" spans="1:5" ht="18.75" thickBot="1" x14ac:dyDescent="0.3">
      <c r="A112" s="25" t="s">
        <v>11</v>
      </c>
      <c r="B112" s="38">
        <f>COUNT(B73:B111)</f>
        <v>39</v>
      </c>
      <c r="C112" s="22"/>
      <c r="D112" s="22"/>
      <c r="E112" s="23"/>
    </row>
  </sheetData>
  <mergeCells count="51">
    <mergeCell ref="A1:E1"/>
    <mergeCell ref="A2:E2"/>
    <mergeCell ref="A7:E7"/>
    <mergeCell ref="C10:E10"/>
    <mergeCell ref="A12:E12"/>
    <mergeCell ref="D89:E89"/>
    <mergeCell ref="D90:E90"/>
    <mergeCell ref="D91:E91"/>
    <mergeCell ref="C15:E15"/>
    <mergeCell ref="A17:E17"/>
    <mergeCell ref="D72:E72"/>
    <mergeCell ref="A71:E71"/>
    <mergeCell ref="A68:B68"/>
    <mergeCell ref="A56:E56"/>
    <mergeCell ref="A42:E42"/>
    <mergeCell ref="D87:E87"/>
    <mergeCell ref="D80:E80"/>
    <mergeCell ref="D77:E77"/>
    <mergeCell ref="D78:E78"/>
    <mergeCell ref="D81:E81"/>
    <mergeCell ref="D85:E85"/>
    <mergeCell ref="D86:E86"/>
    <mergeCell ref="D82:E82"/>
    <mergeCell ref="D73:E73"/>
    <mergeCell ref="D83:E83"/>
    <mergeCell ref="D88:E88"/>
    <mergeCell ref="D76:E76"/>
    <mergeCell ref="D74:E74"/>
    <mergeCell ref="D84:E84"/>
    <mergeCell ref="D75:E75"/>
    <mergeCell ref="D79:E79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F2" sqref="F2"/>
    </sheetView>
  </sheetViews>
  <sheetFormatPr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333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333 578 699 784 117 354 119 567 2 990 138 633 535 356 775 717 98 22 766                                           </v>
      </c>
    </row>
    <row r="3" spans="2:6" ht="18.75" thickBot="1" x14ac:dyDescent="0.3">
      <c r="B3" s="21">
        <v>578</v>
      </c>
      <c r="C3" s="28" t="s">
        <v>17</v>
      </c>
    </row>
    <row r="4" spans="2:6" ht="18.75" thickBot="1" x14ac:dyDescent="0.3">
      <c r="B4" s="21">
        <v>699</v>
      </c>
      <c r="C4" s="28" t="s">
        <v>17</v>
      </c>
    </row>
    <row r="5" spans="2:6" ht="18.75" thickBot="1" x14ac:dyDescent="0.3">
      <c r="B5" s="21">
        <v>784</v>
      </c>
      <c r="C5" s="28" t="s">
        <v>17</v>
      </c>
    </row>
    <row r="6" spans="2:6" ht="18.75" thickBot="1" x14ac:dyDescent="0.3">
      <c r="B6" s="21">
        <v>117</v>
      </c>
      <c r="C6" s="28" t="s">
        <v>17</v>
      </c>
    </row>
    <row r="7" spans="2:6" ht="18.75" thickBot="1" x14ac:dyDescent="0.3">
      <c r="B7" s="21">
        <v>354</v>
      </c>
      <c r="C7" s="28" t="s">
        <v>17</v>
      </c>
    </row>
    <row r="8" spans="2:6" ht="18.75" thickBot="1" x14ac:dyDescent="0.3">
      <c r="B8" s="21">
        <v>119</v>
      </c>
      <c r="C8" s="28" t="s">
        <v>17</v>
      </c>
    </row>
    <row r="9" spans="2:6" ht="18.75" thickBot="1" x14ac:dyDescent="0.3">
      <c r="B9" s="21">
        <v>567</v>
      </c>
      <c r="C9" s="28" t="s">
        <v>17</v>
      </c>
    </row>
    <row r="10" spans="2:6" ht="18.75" thickBot="1" x14ac:dyDescent="0.3">
      <c r="B10" s="21">
        <v>2</v>
      </c>
      <c r="C10" s="28" t="s">
        <v>17</v>
      </c>
    </row>
    <row r="11" spans="2:6" ht="18.75" thickBot="1" x14ac:dyDescent="0.3">
      <c r="B11" s="21">
        <v>990</v>
      </c>
      <c r="C11" s="28" t="s">
        <v>17</v>
      </c>
    </row>
    <row r="12" spans="2:6" ht="18.75" thickBot="1" x14ac:dyDescent="0.3">
      <c r="B12" s="21">
        <v>138</v>
      </c>
      <c r="C12" s="28" t="s">
        <v>17</v>
      </c>
    </row>
    <row r="13" spans="2:6" ht="18.75" thickBot="1" x14ac:dyDescent="0.3">
      <c r="B13" s="21">
        <v>633</v>
      </c>
      <c r="C13" s="28" t="s">
        <v>17</v>
      </c>
    </row>
    <row r="14" spans="2:6" ht="18.75" thickBot="1" x14ac:dyDescent="0.3">
      <c r="B14" s="21">
        <v>535</v>
      </c>
      <c r="C14" s="28" t="s">
        <v>17</v>
      </c>
    </row>
    <row r="15" spans="2:6" ht="18.75" thickBot="1" x14ac:dyDescent="0.3">
      <c r="B15" s="21">
        <v>356</v>
      </c>
      <c r="C15" s="28" t="s">
        <v>17</v>
      </c>
    </row>
    <row r="16" spans="2:6" ht="18.75" thickBot="1" x14ac:dyDescent="0.3">
      <c r="B16" s="21">
        <v>775</v>
      </c>
      <c r="C16" s="28" t="s">
        <v>17</v>
      </c>
    </row>
    <row r="17" spans="2:3" ht="18.75" thickBot="1" x14ac:dyDescent="0.3">
      <c r="B17" s="21">
        <v>717</v>
      </c>
      <c r="C17" s="28" t="s">
        <v>17</v>
      </c>
    </row>
    <row r="18" spans="2:3" ht="18.75" thickBot="1" x14ac:dyDescent="0.3">
      <c r="B18" s="21">
        <v>98</v>
      </c>
      <c r="C18" s="28" t="s">
        <v>17</v>
      </c>
    </row>
    <row r="19" spans="2:3" ht="18.75" thickBot="1" x14ac:dyDescent="0.3">
      <c r="B19" s="21">
        <v>22</v>
      </c>
      <c r="C19" s="28" t="s">
        <v>17</v>
      </c>
    </row>
    <row r="20" spans="2:3" ht="18.75" thickBot="1" x14ac:dyDescent="0.3">
      <c r="B20" s="21">
        <v>766</v>
      </c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66" priority="1194"/>
  </conditionalFormatting>
  <conditionalFormatting sqref="B35:B68">
    <cfRule type="duplicateValues" dxfId="65" priority="1192"/>
  </conditionalFormatting>
  <conditionalFormatting sqref="B31:B34">
    <cfRule type="duplicateValues" dxfId="64" priority="402"/>
  </conditionalFormatting>
  <conditionalFormatting sqref="B31:B34">
    <cfRule type="duplicateValues" dxfId="63" priority="400"/>
    <cfRule type="duplicateValues" dxfId="62" priority="401"/>
  </conditionalFormatting>
  <conditionalFormatting sqref="B31:B34">
    <cfRule type="duplicateValues" dxfId="61" priority="399"/>
  </conditionalFormatting>
  <conditionalFormatting sqref="B31:B34">
    <cfRule type="duplicateValues" dxfId="60" priority="398"/>
  </conditionalFormatting>
  <conditionalFormatting sqref="B31:B34">
    <cfRule type="duplicateValues" dxfId="59" priority="396"/>
    <cfRule type="duplicateValues" dxfId="58" priority="397"/>
  </conditionalFormatting>
  <conditionalFormatting sqref="B31:B34">
    <cfRule type="duplicateValues" dxfId="57" priority="395"/>
  </conditionalFormatting>
  <conditionalFormatting sqref="B29:B30">
    <cfRule type="duplicateValues" dxfId="56" priority="308"/>
  </conditionalFormatting>
  <conditionalFormatting sqref="B29:B30">
    <cfRule type="duplicateValues" dxfId="55" priority="306"/>
    <cfRule type="duplicateValues" dxfId="54" priority="307"/>
  </conditionalFormatting>
  <conditionalFormatting sqref="B29:B30">
    <cfRule type="duplicateValues" dxfId="53" priority="312"/>
  </conditionalFormatting>
  <conditionalFormatting sqref="B29:B30">
    <cfRule type="duplicateValues" dxfId="52" priority="313"/>
    <cfRule type="duplicateValues" dxfId="51" priority="314"/>
  </conditionalFormatting>
  <conditionalFormatting sqref="B20:B28">
    <cfRule type="duplicateValues" dxfId="50" priority="163"/>
    <cfRule type="duplicateValues" dxfId="49" priority="164"/>
  </conditionalFormatting>
  <conditionalFormatting sqref="B20:B28">
    <cfRule type="duplicateValues" dxfId="48" priority="160"/>
    <cfRule type="duplicateValues" dxfId="47" priority="161"/>
    <cfRule type="duplicateValues" dxfId="46" priority="162"/>
  </conditionalFormatting>
  <conditionalFormatting sqref="B20:B28">
    <cfRule type="duplicateValues" dxfId="45" priority="159"/>
  </conditionalFormatting>
  <conditionalFormatting sqref="B20:B28">
    <cfRule type="duplicateValues" dxfId="44" priority="158"/>
  </conditionalFormatting>
  <conditionalFormatting sqref="B20:B28">
    <cfRule type="duplicateValues" dxfId="43" priority="156"/>
    <cfRule type="duplicateValues" dxfId="42" priority="157"/>
  </conditionalFormatting>
  <conditionalFormatting sqref="B20:B28">
    <cfRule type="duplicateValues" dxfId="41" priority="153"/>
    <cfRule type="duplicateValues" dxfId="40" priority="154"/>
    <cfRule type="duplicateValues" dxfId="39" priority="155"/>
  </conditionalFormatting>
  <conditionalFormatting sqref="B20:B28">
    <cfRule type="duplicateValues" dxfId="38" priority="152"/>
  </conditionalFormatting>
  <conditionalFormatting sqref="B10:B19">
    <cfRule type="duplicateValues" dxfId="37" priority="68"/>
    <cfRule type="duplicateValues" dxfId="36" priority="69"/>
  </conditionalFormatting>
  <conditionalFormatting sqref="B10:B19">
    <cfRule type="duplicateValues" dxfId="35" priority="65"/>
    <cfRule type="duplicateValues" dxfId="34" priority="66"/>
    <cfRule type="duplicateValues" dxfId="33" priority="67"/>
  </conditionalFormatting>
  <conditionalFormatting sqref="B10:B19">
    <cfRule type="duplicateValues" dxfId="32" priority="64"/>
  </conditionalFormatting>
  <conditionalFormatting sqref="B10:B19">
    <cfRule type="duplicateValues" dxfId="31" priority="63"/>
  </conditionalFormatting>
  <conditionalFormatting sqref="B10:B19">
    <cfRule type="duplicateValues" dxfId="30" priority="61"/>
    <cfRule type="duplicateValues" dxfId="29" priority="62"/>
  </conditionalFormatting>
  <conditionalFormatting sqref="B10:B19">
    <cfRule type="duplicateValues" dxfId="28" priority="58"/>
    <cfRule type="duplicateValues" dxfId="27" priority="59"/>
    <cfRule type="duplicateValues" dxfId="26" priority="60"/>
  </conditionalFormatting>
  <conditionalFormatting sqref="B10:B19">
    <cfRule type="duplicateValues" dxfId="25" priority="57"/>
  </conditionalFormatting>
  <conditionalFormatting sqref="B10:B19">
    <cfRule type="duplicateValues" dxfId="24" priority="49"/>
    <cfRule type="duplicateValues" dxfId="23" priority="50"/>
  </conditionalFormatting>
  <conditionalFormatting sqref="B10:B19">
    <cfRule type="duplicateValues" dxfId="22" priority="46"/>
    <cfRule type="duplicateValues" dxfId="21" priority="47"/>
    <cfRule type="duplicateValues" dxfId="20" priority="48"/>
  </conditionalFormatting>
  <conditionalFormatting sqref="B10:B19">
    <cfRule type="duplicateValues" dxfId="19" priority="45"/>
  </conditionalFormatting>
  <conditionalFormatting sqref="B2:B9">
    <cfRule type="duplicateValues" dxfId="18" priority="18"/>
    <cfRule type="duplicateValues" dxfId="17" priority="19"/>
  </conditionalFormatting>
  <conditionalFormatting sqref="B2:B9">
    <cfRule type="duplicateValues" dxfId="16" priority="15"/>
    <cfRule type="duplicateValues" dxfId="15" priority="16"/>
    <cfRule type="duplicateValues" dxfId="14" priority="17"/>
  </conditionalFormatting>
  <conditionalFormatting sqref="B2:B9">
    <cfRule type="duplicateValues" dxfId="13" priority="14"/>
  </conditionalFormatting>
  <conditionalFormatting sqref="B2:B9">
    <cfRule type="duplicateValues" dxfId="12" priority="13"/>
  </conditionalFormatting>
  <conditionalFormatting sqref="B2:B9">
    <cfRule type="duplicateValues" dxfId="11" priority="12"/>
  </conditionalFormatting>
  <conditionalFormatting sqref="B2:B9">
    <cfRule type="duplicateValues" dxfId="10" priority="10"/>
    <cfRule type="duplicateValues" dxfId="9" priority="11"/>
  </conditionalFormatting>
  <conditionalFormatting sqref="B2:B9">
    <cfRule type="duplicateValues" dxfId="8" priority="7"/>
    <cfRule type="duplicateValues" dxfId="7" priority="8"/>
    <cfRule type="duplicateValues" dxfId="6" priority="9"/>
  </conditionalFormatting>
  <conditionalFormatting sqref="B2:B9">
    <cfRule type="duplicateValues" dxfId="5" priority="5"/>
    <cfRule type="duplicateValues" dxfId="4" priority="6"/>
  </conditionalFormatting>
  <conditionalFormatting sqref="B2:B9">
    <cfRule type="duplicateValues" dxfId="3" priority="2"/>
    <cfRule type="duplicateValues" dxfId="2" priority="3"/>
    <cfRule type="duplicateValues" dxfId="1" priority="4"/>
  </conditionalFormatting>
  <conditionalFormatting sqref="B2: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2021-06-30T10:03:27Z</dcterms:modified>
</cp:coreProperties>
</file>