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1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4" i="1" l="1"/>
  <c r="C164" i="1"/>
  <c r="A163" i="1"/>
  <c r="C163" i="1"/>
  <c r="A162" i="1"/>
  <c r="C162" i="1"/>
  <c r="A161" i="1"/>
  <c r="C161" i="1"/>
  <c r="A159" i="1"/>
  <c r="A160" i="1"/>
  <c r="C160" i="1"/>
  <c r="C233" i="1"/>
  <c r="C234" i="1"/>
  <c r="C235" i="1"/>
  <c r="A233" i="1"/>
  <c r="A234" i="1"/>
  <c r="A235" i="1"/>
  <c r="C159" i="1"/>
  <c r="A223" i="1"/>
  <c r="A224" i="1"/>
  <c r="A225" i="1"/>
  <c r="A226" i="1"/>
  <c r="A227" i="1"/>
  <c r="A228" i="1"/>
  <c r="A229" i="1"/>
  <c r="A230" i="1"/>
  <c r="A231" i="1"/>
  <c r="A232" i="1"/>
  <c r="C223" i="1"/>
  <c r="C224" i="1"/>
  <c r="C225" i="1"/>
  <c r="C226" i="1"/>
  <c r="C227" i="1"/>
  <c r="C228" i="1"/>
  <c r="C229" i="1"/>
  <c r="C230" i="1"/>
  <c r="C231" i="1"/>
  <c r="C232" i="1"/>
  <c r="A219" i="1"/>
  <c r="A220" i="1"/>
  <c r="A221" i="1"/>
  <c r="A222" i="1"/>
  <c r="C219" i="1"/>
  <c r="C220" i="1"/>
  <c r="C221" i="1"/>
  <c r="C222" i="1"/>
  <c r="A218" i="1"/>
  <c r="C218" i="1"/>
  <c r="C158" i="1"/>
  <c r="A158" i="1"/>
  <c r="C183" i="1"/>
  <c r="A183" i="1"/>
  <c r="A181" i="1"/>
  <c r="A182" i="1"/>
  <c r="C181" i="1"/>
  <c r="C182" i="1"/>
  <c r="A179" i="1"/>
  <c r="A180" i="1"/>
  <c r="C179" i="1"/>
  <c r="C180" i="1"/>
  <c r="A154" i="1"/>
  <c r="A155" i="1"/>
  <c r="A156" i="1"/>
  <c r="A157" i="1"/>
  <c r="C154" i="1"/>
  <c r="C155" i="1"/>
  <c r="C156" i="1"/>
  <c r="C157" i="1"/>
  <c r="A151" i="1"/>
  <c r="A152" i="1"/>
  <c r="A153" i="1"/>
  <c r="C152" i="1"/>
  <c r="C153" i="1"/>
  <c r="C151" i="1"/>
  <c r="B185" i="1"/>
  <c r="C216" i="1"/>
  <c r="C217" i="1"/>
  <c r="A216" i="1"/>
  <c r="A217" i="1"/>
  <c r="B237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145" i="1"/>
  <c r="A146" i="1"/>
  <c r="A147" i="1"/>
  <c r="A114" i="1"/>
  <c r="A148" i="1"/>
  <c r="A149" i="1"/>
  <c r="A150" i="1"/>
  <c r="C145" i="1"/>
  <c r="C146" i="1"/>
  <c r="C147" i="1"/>
  <c r="C114" i="1"/>
  <c r="C148" i="1"/>
  <c r="C149" i="1"/>
  <c r="C150" i="1"/>
  <c r="A141" i="1"/>
  <c r="A142" i="1"/>
  <c r="A143" i="1"/>
  <c r="A144" i="1"/>
  <c r="C141" i="1"/>
  <c r="C142" i="1"/>
  <c r="C143" i="1"/>
  <c r="C144" i="1"/>
  <c r="A178" i="1"/>
  <c r="A184" i="1"/>
  <c r="C178" i="1"/>
  <c r="C184" i="1"/>
  <c r="C96" i="1" l="1"/>
  <c r="A96" i="1"/>
  <c r="C95" i="1"/>
  <c r="C89" i="1"/>
  <c r="C90" i="1"/>
  <c r="C91" i="1"/>
  <c r="C92" i="1"/>
  <c r="C93" i="1"/>
  <c r="C94" i="1"/>
  <c r="A89" i="1"/>
  <c r="A90" i="1"/>
  <c r="A91" i="1"/>
  <c r="A92" i="1"/>
  <c r="A93" i="1"/>
  <c r="A94" i="1"/>
  <c r="A95" i="1"/>
  <c r="C81" i="1"/>
  <c r="C82" i="1"/>
  <c r="C83" i="1"/>
  <c r="C84" i="1"/>
  <c r="C85" i="1"/>
  <c r="C86" i="1"/>
  <c r="A81" i="1"/>
  <c r="A82" i="1"/>
  <c r="A83" i="1"/>
  <c r="A84" i="1"/>
  <c r="A85" i="1"/>
  <c r="A86" i="1"/>
  <c r="B166" i="1"/>
  <c r="C76" i="1"/>
  <c r="C77" i="1"/>
  <c r="C78" i="1"/>
  <c r="C79" i="1"/>
  <c r="C80" i="1"/>
  <c r="A76" i="1"/>
  <c r="A77" i="1"/>
  <c r="A78" i="1"/>
  <c r="A79" i="1"/>
  <c r="A80" i="1"/>
  <c r="C208" i="1"/>
  <c r="A208" i="1"/>
  <c r="C205" i="1"/>
  <c r="C206" i="1"/>
  <c r="A205" i="1"/>
  <c r="A206" i="1"/>
  <c r="C201" i="1"/>
  <c r="C202" i="1"/>
  <c r="C203" i="1"/>
  <c r="C204" i="1"/>
  <c r="A201" i="1"/>
  <c r="A202" i="1"/>
  <c r="A203" i="1"/>
  <c r="A204" i="1"/>
  <c r="A207" i="1"/>
  <c r="A236" i="1"/>
  <c r="C207" i="1"/>
  <c r="C236" i="1"/>
  <c r="C139" i="1"/>
  <c r="C140" i="1"/>
  <c r="C165" i="1"/>
  <c r="A139" i="1"/>
  <c r="A140" i="1"/>
  <c r="A165" i="1"/>
  <c r="C198" i="1"/>
  <c r="C199" i="1"/>
  <c r="C200" i="1"/>
  <c r="A198" i="1"/>
  <c r="A199" i="1"/>
  <c r="A200" i="1"/>
  <c r="C137" i="1"/>
  <c r="C138" i="1"/>
  <c r="A137" i="1"/>
  <c r="A138" i="1"/>
  <c r="C102" i="1"/>
  <c r="C112" i="1"/>
  <c r="C132" i="1"/>
  <c r="C133" i="1"/>
  <c r="C113" i="1"/>
  <c r="C134" i="1"/>
  <c r="A102" i="1"/>
  <c r="A112" i="1"/>
  <c r="A132" i="1"/>
  <c r="A133" i="1"/>
  <c r="A113" i="1"/>
  <c r="A134" i="1"/>
  <c r="C131" i="1"/>
  <c r="C101" i="1"/>
  <c r="C135" i="1"/>
  <c r="A101" i="1"/>
  <c r="A135" i="1"/>
  <c r="C73" i="1"/>
  <c r="C74" i="1"/>
  <c r="C75" i="1"/>
  <c r="A73" i="1"/>
  <c r="A74" i="1"/>
  <c r="A75" i="1"/>
  <c r="C67" i="1"/>
  <c r="C68" i="1"/>
  <c r="C69" i="1"/>
  <c r="C70" i="1"/>
  <c r="C71" i="1"/>
  <c r="C72" i="1"/>
  <c r="A67" i="1"/>
  <c r="A68" i="1"/>
  <c r="A69" i="1"/>
  <c r="A70" i="1"/>
  <c r="A71" i="1"/>
  <c r="A72" i="1"/>
  <c r="C64" i="1"/>
  <c r="C65" i="1"/>
  <c r="C66" i="1"/>
  <c r="A64" i="1"/>
  <c r="A65" i="1"/>
  <c r="A66" i="1"/>
  <c r="C129" i="1"/>
  <c r="C130" i="1"/>
  <c r="A129" i="1"/>
  <c r="A130" i="1"/>
  <c r="C57" i="1"/>
  <c r="C58" i="1"/>
  <c r="C59" i="1"/>
  <c r="C60" i="1"/>
  <c r="C61" i="1"/>
  <c r="C62" i="1"/>
  <c r="C63" i="1"/>
  <c r="C87" i="1"/>
  <c r="A56" i="1"/>
  <c r="A57" i="1"/>
  <c r="A58" i="1"/>
  <c r="A59" i="1"/>
  <c r="A60" i="1"/>
  <c r="A61" i="1"/>
  <c r="A62" i="1"/>
  <c r="A63" i="1"/>
  <c r="A87" i="1"/>
  <c r="C51" i="1"/>
  <c r="C52" i="1"/>
  <c r="C53" i="1"/>
  <c r="C54" i="1"/>
  <c r="C55" i="1"/>
  <c r="C56" i="1"/>
  <c r="A51" i="1"/>
  <c r="A52" i="1"/>
  <c r="A53" i="1"/>
  <c r="A54" i="1"/>
  <c r="A55" i="1"/>
  <c r="C44" i="1"/>
  <c r="C45" i="1"/>
  <c r="C46" i="1"/>
  <c r="C47" i="1"/>
  <c r="C48" i="1"/>
  <c r="C49" i="1"/>
  <c r="A44" i="1"/>
  <c r="A45" i="1"/>
  <c r="A46" i="1"/>
  <c r="A47" i="1"/>
  <c r="A48" i="1"/>
  <c r="A49" i="1"/>
  <c r="C41" i="1"/>
  <c r="C42" i="1"/>
  <c r="C43" i="1"/>
  <c r="C50" i="1"/>
  <c r="A41" i="1"/>
  <c r="A42" i="1"/>
  <c r="A43" i="1"/>
  <c r="C36" i="1"/>
  <c r="C37" i="1"/>
  <c r="C38" i="1"/>
  <c r="C39" i="1"/>
  <c r="A36" i="1"/>
  <c r="A37" i="1"/>
  <c r="A38" i="1"/>
  <c r="A39" i="1"/>
  <c r="C128" i="1"/>
  <c r="C111" i="1"/>
  <c r="C136" i="1"/>
  <c r="A128" i="1"/>
  <c r="A111" i="1"/>
  <c r="A131" i="1"/>
  <c r="A136" i="1"/>
  <c r="C127" i="1"/>
  <c r="A127" i="1"/>
  <c r="C117" i="1"/>
  <c r="C116" i="1"/>
  <c r="C177" i="1"/>
  <c r="A117" i="1"/>
  <c r="A116" i="1"/>
  <c r="A177" i="1"/>
  <c r="C175" i="1"/>
  <c r="C108" i="1"/>
  <c r="C176" i="1"/>
  <c r="A175" i="1"/>
  <c r="A108" i="1"/>
  <c r="C32" i="1"/>
  <c r="C33" i="1"/>
  <c r="C34" i="1"/>
  <c r="C35" i="1"/>
  <c r="C40" i="1"/>
  <c r="A32" i="1"/>
  <c r="A33" i="1"/>
  <c r="A34" i="1"/>
  <c r="A35" i="1"/>
  <c r="A40" i="1"/>
  <c r="A50" i="1"/>
  <c r="C26" i="1"/>
  <c r="C27" i="1"/>
  <c r="C28" i="1"/>
  <c r="C29" i="1"/>
  <c r="C30" i="1"/>
  <c r="C31" i="1"/>
  <c r="A26" i="1"/>
  <c r="A27" i="1"/>
  <c r="A28" i="1"/>
  <c r="A29" i="1"/>
  <c r="A30" i="1"/>
  <c r="A31" i="1"/>
  <c r="C22" i="1"/>
  <c r="C23" i="1"/>
  <c r="C24" i="1"/>
  <c r="A22" i="1"/>
  <c r="A23" i="1"/>
  <c r="A24" i="1"/>
  <c r="C19" i="1"/>
  <c r="C20" i="1"/>
  <c r="C21" i="1"/>
  <c r="C25" i="1"/>
  <c r="A19" i="1"/>
  <c r="A20" i="1"/>
  <c r="A21" i="1"/>
  <c r="A25" i="1"/>
  <c r="C16" i="1"/>
  <c r="C17" i="1"/>
  <c r="C18" i="1"/>
  <c r="A16" i="1"/>
  <c r="A17" i="1"/>
  <c r="A18" i="1"/>
  <c r="C12" i="1"/>
  <c r="C13" i="1"/>
  <c r="C14" i="1"/>
  <c r="A12" i="1"/>
  <c r="A13" i="1"/>
  <c r="A14" i="1"/>
  <c r="B118" i="1"/>
  <c r="C103" i="1"/>
  <c r="A103" i="1"/>
  <c r="C174" i="1"/>
  <c r="A174" i="1"/>
  <c r="A176" i="1"/>
  <c r="C10" i="1"/>
  <c r="C11" i="1"/>
  <c r="C15" i="1"/>
  <c r="C88" i="1"/>
  <c r="A10" i="1"/>
  <c r="A11" i="1"/>
  <c r="A15" i="1"/>
  <c r="A88" i="1"/>
  <c r="C197" i="1" l="1"/>
  <c r="A197" i="1"/>
  <c r="C196" i="1"/>
  <c r="A196" i="1"/>
  <c r="C195" i="1"/>
  <c r="A195" i="1"/>
  <c r="C194" i="1"/>
  <c r="A194" i="1"/>
  <c r="C193" i="1"/>
  <c r="A193" i="1"/>
  <c r="C192" i="1"/>
  <c r="A192" i="1"/>
  <c r="C173" i="1"/>
  <c r="A173" i="1"/>
  <c r="C115" i="1"/>
  <c r="A115" i="1"/>
  <c r="C107" i="1"/>
  <c r="A107" i="1"/>
  <c r="C106" i="1"/>
  <c r="A106" i="1"/>
  <c r="C105" i="1"/>
  <c r="A105" i="1"/>
  <c r="C172" i="1"/>
  <c r="A172" i="1"/>
  <c r="C104" i="1"/>
  <c r="A104" i="1"/>
  <c r="C171" i="1"/>
  <c r="A171" i="1"/>
  <c r="C170" i="1"/>
  <c r="A170" i="1"/>
  <c r="C110" i="1"/>
  <c r="A110" i="1"/>
  <c r="C100" i="1"/>
  <c r="A100" i="1"/>
  <c r="C126" i="1"/>
  <c r="A126" i="1"/>
  <c r="C109" i="1"/>
  <c r="A109" i="1"/>
  <c r="C99" i="1"/>
  <c r="A99" i="1"/>
  <c r="C98" i="1"/>
  <c r="A98" i="1"/>
  <c r="C125" i="1"/>
  <c r="A125" i="1"/>
  <c r="C97" i="1"/>
  <c r="A97" i="1"/>
  <c r="C124" i="1"/>
  <c r="A124" i="1"/>
  <c r="C123" i="1"/>
  <c r="A123" i="1"/>
  <c r="C122" i="1"/>
  <c r="A122" i="1"/>
  <c r="C9" i="1"/>
  <c r="A9" i="1"/>
  <c r="A188" i="1" l="1"/>
</calcChain>
</file>

<file path=xl/sharedStrings.xml><?xml version="1.0" encoding="utf-8"?>
<sst xmlns="http://schemas.openxmlformats.org/spreadsheetml/2006/main" count="245" uniqueCount="21">
  <si>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</si>
  <si>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</si>
  <si>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</si>
  <si>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</si>
  <si>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</si>
  <si>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</si>
  <si>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</si>
  <si>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</si>
  <si>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</si>
  <si>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</si>
  <si>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</si>
  <si>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</si>
  <si>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</si>
  <si>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</si>
  <si>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</si>
  <si>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</si>
  <si>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1 Gaveta Vacia y 2 Fallando</t>
  </si>
  <si>
    <t>2 Gaveta Vacia y 1 Fallando</t>
  </si>
  <si>
    <t>SIN EFECTIVO</t>
  </si>
  <si>
    <t xml:space="preserve">GAVETAS VACIAS + GAVETAS FALLANDO 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</si>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</sst>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abSelected="1" topLeftCell="A10" zoomScale="78" zoomScaleNormal="78" workbookViewId="0">
      <selection activeCell="C163" sqref="C163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8" bestFit="1" customWidth="1"/>
    <col min="3" max="3" width="88.85546875" customWidth="1"/>
    <col min="4" max="4" width="45" customWidth="1"/>
    <col min="5" max="5" width="23.28515625" customWidth="1"/>
    <col min="6" max="6" width="18" customWidth="1"/>
  </cols>
  <sheetData>
    <row r="1" spans="1:5" ht="22.5" x14ac:dyDescent="0.25">
      <c r="A1" s="31" t="s">
        <v>1</v>
      </c>
      <c r="B1" s="32"/>
      <c r="C1" s="32"/>
      <c r="D1" s="32"/>
      <c r="E1" s="33"/>
    </row>
    <row r="2" spans="1:5" ht="25.5" x14ac:dyDescent="0.25">
      <c r="A2" s="34" t="s">
        <v>0</v>
      </c>
      <c r="B2" s="35"/>
      <c r="C2" s="35"/>
      <c r="D2" s="35"/>
      <c r="E2" s="36"/>
    </row>
    <row r="3" spans="1:5" ht="18" x14ac:dyDescent="0.25">
      <c r="B3" s="1"/>
      <c r="C3" s="1"/>
      <c r="D3" s="1"/>
      <c r="E3" s="17"/>
    </row>
    <row r="4" spans="1:5" ht="18.75" thickBot="1" x14ac:dyDescent="0.3">
      <c r="A4" s="14" t="s">
        <v>2</v>
      </c>
      <c r="B4" s="16">
        <v>44256.25</v>
      </c>
      <c r="C4" s="1"/>
      <c r="D4" s="1"/>
      <c r="E4" s="18"/>
    </row>
    <row r="5" spans="1:5" ht="18.75" thickBot="1" x14ac:dyDescent="0.3">
      <c r="A5" s="14" t="s">
        <v>3</v>
      </c>
      <c r="B5" s="16">
        <v>44256.708333333336</v>
      </c>
      <c r="C5" s="15"/>
      <c r="D5" s="1"/>
      <c r="E5" s="18"/>
    </row>
    <row r="6" spans="1:5" ht="18" x14ac:dyDescent="0.25">
      <c r="B6" s="1"/>
      <c r="C6" s="1"/>
      <c r="D6" s="1"/>
      <c r="E6" s="20"/>
    </row>
    <row r="7" spans="1:5" ht="18" x14ac:dyDescent="0.25">
      <c r="A7" s="37" t="s">
        <v>4</v>
      </c>
      <c r="B7" s="38"/>
      <c r="C7" s="38"/>
      <c r="D7" s="38"/>
      <c r="E7" s="39"/>
    </row>
    <row r="8" spans="1:5" ht="18" x14ac:dyDescent="0.25">
      <c r="A8" s="2" t="s">
        <v>5</v>
      </c>
      <c r="B8" s="2" t="s">
        <v>6</v>
      </c>
      <c r="C8" s="3" t="s">
        <v>7</v>
      </c>
      <c r="D8" s="19" t="s">
        <v>8</v>
      </c>
      <c r="E8" s="19" t="s">
        <v>9</v>
      </c>
    </row>
    <row r="9" spans="1:5" ht="18" x14ac:dyDescent="0.25">
      <c r="A9" s="9" t="str">
        <f>VLOOKUP(B9,'[1]LISTADO ATM'!$A$2:$C$817,3,0)</f>
        <v>NORTE</v>
      </c>
      <c r="B9" s="4">
        <v>882</v>
      </c>
      <c r="C9" s="4" t="str">
        <f>VLOOKUP(B9,'[1]LISTADO ATM'!$A$2:$B$916,2,0)</f>
        <v xml:space="preserve">ATM Oficina Moca II </v>
      </c>
      <c r="D9" s="24" t="s">
        <v>20</v>
      </c>
      <c r="E9" s="11">
        <v>335806003</v>
      </c>
    </row>
    <row r="10" spans="1:5" ht="18" x14ac:dyDescent="0.25">
      <c r="A10" s="9" t="str">
        <f>VLOOKUP(B10,'[1]LISTADO ATM'!$A$2:$C$817,3,0)</f>
        <v>NORTE</v>
      </c>
      <c r="B10" s="4">
        <v>151</v>
      </c>
      <c r="C10" s="4" t="str">
        <f>VLOOKUP(B10,'[1]LISTADO ATM'!$A$2:$B$916,2,0)</f>
        <v xml:space="preserve">ATM Oficina Nagua </v>
      </c>
      <c r="D10" s="24" t="s">
        <v>20</v>
      </c>
      <c r="E10" s="11">
        <v>335806040</v>
      </c>
    </row>
    <row r="11" spans="1:5" ht="18" x14ac:dyDescent="0.25">
      <c r="A11" s="9" t="str">
        <f>VLOOKUP(B11,'[1]LISTADO ATM'!$A$2:$C$817,3,0)</f>
        <v>NORTE</v>
      </c>
      <c r="B11" s="4">
        <v>878</v>
      </c>
      <c r="C11" s="4" t="str">
        <f>VLOOKUP(B11,'[1]LISTADO ATM'!$A$2:$B$916,2,0)</f>
        <v>ATM UNP Cabral Y Baez</v>
      </c>
      <c r="D11" s="24" t="s">
        <v>20</v>
      </c>
      <c r="E11" s="11">
        <v>335806244</v>
      </c>
    </row>
    <row r="12" spans="1:5" ht="18" x14ac:dyDescent="0.25">
      <c r="A12" s="9" t="str">
        <f>VLOOKUP(B12,'[1]LISTADO ATM'!$A$2:$C$817,3,0)</f>
        <v>NORTE</v>
      </c>
      <c r="B12" s="4">
        <v>903</v>
      </c>
      <c r="C12" s="4" t="str">
        <f>VLOOKUP(B12,'[1]LISTADO ATM'!$A$2:$B$916,2,0)</f>
        <v xml:space="preserve">ATM Oficina La Vega Real I </v>
      </c>
      <c r="D12" s="24" t="s">
        <v>20</v>
      </c>
      <c r="E12" s="11">
        <v>335805924</v>
      </c>
    </row>
    <row r="13" spans="1:5" ht="18" x14ac:dyDescent="0.25">
      <c r="A13" s="9" t="str">
        <f>VLOOKUP(B13,'[1]LISTADO ATM'!$A$2:$C$817,3,0)</f>
        <v>NORTE</v>
      </c>
      <c r="B13" s="4">
        <v>144</v>
      </c>
      <c r="C13" s="4" t="str">
        <f>VLOOKUP(B13,'[1]LISTADO ATM'!$A$2:$B$916,2,0)</f>
        <v xml:space="preserve">ATM Oficina Villa Altagracia </v>
      </c>
      <c r="D13" s="24" t="s">
        <v>20</v>
      </c>
      <c r="E13" s="11">
        <v>335805975</v>
      </c>
    </row>
    <row r="14" spans="1:5" ht="18" x14ac:dyDescent="0.25">
      <c r="A14" s="9" t="str">
        <f>VLOOKUP(B14,'[1]LISTADO ATM'!$A$2:$C$817,3,0)</f>
        <v>ESTE</v>
      </c>
      <c r="B14" s="4">
        <v>121</v>
      </c>
      <c r="C14" s="4" t="str">
        <f>VLOOKUP(B14,'[1]LISTADO ATM'!$A$2:$B$916,2,0)</f>
        <v xml:space="preserve">ATM Oficina Bayaguana </v>
      </c>
      <c r="D14" s="24" t="s">
        <v>20</v>
      </c>
      <c r="E14" s="11">
        <v>335805980</v>
      </c>
    </row>
    <row r="15" spans="1:5" ht="18" x14ac:dyDescent="0.25">
      <c r="A15" s="9" t="str">
        <f>VLOOKUP(B15,'[1]LISTADO ATM'!$A$2:$C$817,3,0)</f>
        <v>ESTE</v>
      </c>
      <c r="B15" s="4">
        <v>609</v>
      </c>
      <c r="C15" s="4" t="str">
        <f>VLOOKUP(B15,'[1]LISTADO ATM'!$A$2:$B$916,2,0)</f>
        <v xml:space="preserve">ATM S/M Jumbo (San Pedro) </v>
      </c>
      <c r="D15" s="24" t="s">
        <v>20</v>
      </c>
      <c r="E15" s="11">
        <v>335806022</v>
      </c>
    </row>
    <row r="16" spans="1:5" ht="18" x14ac:dyDescent="0.25">
      <c r="A16" s="9" t="str">
        <f>VLOOKUP(B16,'[1]LISTADO ATM'!$A$2:$C$817,3,0)</f>
        <v>SUR</v>
      </c>
      <c r="B16" s="4">
        <v>767</v>
      </c>
      <c r="C16" s="4" t="str">
        <f>VLOOKUP(B16,'[1]LISTADO ATM'!$A$2:$B$916,2,0)</f>
        <v xml:space="preserve">ATM S/M Diverso (Azua) </v>
      </c>
      <c r="D16" s="24" t="s">
        <v>20</v>
      </c>
      <c r="E16" s="11">
        <v>335806032</v>
      </c>
    </row>
    <row r="17" spans="1:5" ht="18" x14ac:dyDescent="0.25">
      <c r="A17" s="9" t="str">
        <f>VLOOKUP(B17,'[1]LISTADO ATM'!$A$2:$C$817,3,0)</f>
        <v>NORTE</v>
      </c>
      <c r="B17" s="4">
        <v>720</v>
      </c>
      <c r="C17" s="4" t="str">
        <f>VLOOKUP(B17,'[1]LISTADO ATM'!$A$2:$B$916,2,0)</f>
        <v xml:space="preserve">ATM OMSA (Santiago) </v>
      </c>
      <c r="D17" s="24" t="s">
        <v>20</v>
      </c>
      <c r="E17" s="11">
        <v>335806037</v>
      </c>
    </row>
    <row r="18" spans="1:5" ht="18" x14ac:dyDescent="0.25">
      <c r="A18" s="9" t="str">
        <f>VLOOKUP(B18,'[1]LISTADO ATM'!$A$2:$C$817,3,0)</f>
        <v>NORTE</v>
      </c>
      <c r="B18" s="4">
        <v>181</v>
      </c>
      <c r="C18" s="4" t="str">
        <f>VLOOKUP(B18,'[1]LISTADO ATM'!$A$2:$B$916,2,0)</f>
        <v xml:space="preserve">ATM Oficina Sabaneta </v>
      </c>
      <c r="D18" s="24" t="s">
        <v>20</v>
      </c>
      <c r="E18" s="11">
        <v>335806038</v>
      </c>
    </row>
    <row r="19" spans="1:5" ht="18" x14ac:dyDescent="0.25">
      <c r="A19" s="9" t="str">
        <f>VLOOKUP(B19,'[1]LISTADO ATM'!$A$2:$C$817,3,0)</f>
        <v>NORTE</v>
      </c>
      <c r="B19" s="4">
        <v>731</v>
      </c>
      <c r="C19" s="4" t="str">
        <f>VLOOKUP(B19,'[1]LISTADO ATM'!$A$2:$B$916,2,0)</f>
        <v xml:space="preserve">ATM UNP Villa González </v>
      </c>
      <c r="D19" s="24" t="s">
        <v>20</v>
      </c>
      <c r="E19" s="11">
        <v>335806062</v>
      </c>
    </row>
    <row r="20" spans="1:5" ht="18" x14ac:dyDescent="0.25">
      <c r="A20" s="9" t="str">
        <f>VLOOKUP(B20,'[1]LISTADO ATM'!$A$2:$C$817,3,0)</f>
        <v>ESTE</v>
      </c>
      <c r="B20" s="4">
        <v>830</v>
      </c>
      <c r="C20" s="4" t="str">
        <f>VLOOKUP(B20,'[1]LISTADO ATM'!$A$2:$B$916,2,0)</f>
        <v xml:space="preserve">ATM UNP Sabana Grande de Boyá </v>
      </c>
      <c r="D20" s="24" t="s">
        <v>20</v>
      </c>
      <c r="E20" s="25">
        <v>335806083</v>
      </c>
    </row>
    <row r="21" spans="1:5" ht="18" x14ac:dyDescent="0.25">
      <c r="A21" s="9" t="str">
        <f>VLOOKUP(B21,'[1]LISTADO ATM'!$A$2:$C$817,3,0)</f>
        <v>DISTRITO NACIONAL</v>
      </c>
      <c r="B21" s="4">
        <v>415</v>
      </c>
      <c r="C21" s="4" t="str">
        <f>VLOOKUP(B21,'[1]LISTADO ATM'!$A$2:$B$916,2,0)</f>
        <v xml:space="preserve">ATM Autobanco San Martín I </v>
      </c>
      <c r="D21" s="24" t="s">
        <v>20</v>
      </c>
      <c r="E21" s="25">
        <v>335806086</v>
      </c>
    </row>
    <row r="22" spans="1:5" ht="18" x14ac:dyDescent="0.25">
      <c r="A22" s="9" t="str">
        <f>VLOOKUP(B22,'[1]LISTADO ATM'!$A$2:$C$817,3,0)</f>
        <v>DISTRITO NACIONAL</v>
      </c>
      <c r="B22" s="4">
        <v>125</v>
      </c>
      <c r="C22" s="4" t="str">
        <f>VLOOKUP(B22,'[1]LISTADO ATM'!$A$2:$B$916,2,0)</f>
        <v xml:space="preserve">ATM Dirección General de Aduanas II </v>
      </c>
      <c r="D22" s="24" t="s">
        <v>20</v>
      </c>
      <c r="E22" s="11">
        <v>335805683</v>
      </c>
    </row>
    <row r="23" spans="1:5" ht="18" x14ac:dyDescent="0.25">
      <c r="A23" s="9" t="str">
        <f>VLOOKUP(B23,'[1]LISTADO ATM'!$A$2:$C$817,3,0)</f>
        <v>DISTRITO NACIONAL</v>
      </c>
      <c r="B23" s="4">
        <v>629</v>
      </c>
      <c r="C23" s="4" t="str">
        <f>VLOOKUP(B23,'[1]LISTADO ATM'!$A$2:$B$916,2,0)</f>
        <v xml:space="preserve">ATM Oficina Americana Independencia I </v>
      </c>
      <c r="D23" s="24" t="s">
        <v>20</v>
      </c>
      <c r="E23" s="11">
        <v>335805801</v>
      </c>
    </row>
    <row r="24" spans="1:5" ht="18" x14ac:dyDescent="0.25">
      <c r="A24" s="9" t="str">
        <f>VLOOKUP(B24,'[1]LISTADO ATM'!$A$2:$C$817,3,0)</f>
        <v>DISTRITO NACIONAL</v>
      </c>
      <c r="B24" s="4">
        <v>267</v>
      </c>
      <c r="C24" s="4" t="str">
        <f>VLOOKUP(B24,'[1]LISTADO ATM'!$A$2:$B$916,2,0)</f>
        <v xml:space="preserve">ATM Centro de Caja México </v>
      </c>
      <c r="D24" s="24" t="s">
        <v>20</v>
      </c>
      <c r="E24" s="11">
        <v>335805834</v>
      </c>
    </row>
    <row r="25" spans="1:5" ht="18" x14ac:dyDescent="0.25">
      <c r="A25" s="9" t="str">
        <f>VLOOKUP(B25,'[1]LISTADO ATM'!$A$2:$C$817,3,0)</f>
        <v>SUR</v>
      </c>
      <c r="B25" s="4">
        <v>6</v>
      </c>
      <c r="C25" s="4" t="str">
        <f>VLOOKUP(B25,'[1]LISTADO ATM'!$A$2:$B$916,2,0)</f>
        <v xml:space="preserve">ATM Plaza WAO San Juan </v>
      </c>
      <c r="D25" s="24" t="s">
        <v>20</v>
      </c>
      <c r="E25" s="11">
        <v>335805856</v>
      </c>
    </row>
    <row r="26" spans="1:5" ht="18" x14ac:dyDescent="0.25">
      <c r="A26" s="9" t="str">
        <f>VLOOKUP(B26,'[1]LISTADO ATM'!$A$2:$C$817,3,0)</f>
        <v>DISTRITO NACIONAL</v>
      </c>
      <c r="B26" s="4">
        <v>911</v>
      </c>
      <c r="C26" s="4" t="str">
        <f>VLOOKUP(B26,'[1]LISTADO ATM'!$A$2:$B$916,2,0)</f>
        <v xml:space="preserve">ATM Oficina Venezuela II </v>
      </c>
      <c r="D26" s="24" t="s">
        <v>20</v>
      </c>
      <c r="E26" s="11">
        <v>335805877</v>
      </c>
    </row>
    <row r="27" spans="1:5" ht="18" x14ac:dyDescent="0.25">
      <c r="A27" s="9" t="str">
        <f>VLOOKUP(B27,'[1]LISTADO ATM'!$A$2:$C$817,3,0)</f>
        <v>NORTE</v>
      </c>
      <c r="B27" s="4">
        <v>142</v>
      </c>
      <c r="C27" s="4" t="str">
        <f>VLOOKUP(B27,'[1]LISTADO ATM'!$A$2:$B$916,2,0)</f>
        <v xml:space="preserve">ATM Centro de Caja Galerías Bonao </v>
      </c>
      <c r="D27" s="24" t="s">
        <v>20</v>
      </c>
      <c r="E27" s="11">
        <v>335805881</v>
      </c>
    </row>
    <row r="28" spans="1:5" ht="18" x14ac:dyDescent="0.25">
      <c r="A28" s="9" t="str">
        <f>VLOOKUP(B28,'[1]LISTADO ATM'!$A$2:$C$817,3,0)</f>
        <v>DISTRITO NACIONAL</v>
      </c>
      <c r="B28" s="4">
        <v>314</v>
      </c>
      <c r="C28" s="4" t="str">
        <f>VLOOKUP(B28,'[1]LISTADO ATM'!$A$2:$B$916,2,0)</f>
        <v xml:space="preserve">ATM UNP Cambita Garabito (San Cristóbal) </v>
      </c>
      <c r="D28" s="24" t="s">
        <v>20</v>
      </c>
      <c r="E28" s="11">
        <v>335805885</v>
      </c>
    </row>
    <row r="29" spans="1:5" ht="18" x14ac:dyDescent="0.25">
      <c r="A29" s="9" t="str">
        <f>VLOOKUP(B29,'[1]LISTADO ATM'!$A$2:$C$817,3,0)</f>
        <v>NORTE</v>
      </c>
      <c r="B29" s="4">
        <v>774</v>
      </c>
      <c r="C29" s="4" t="str">
        <f>VLOOKUP(B29,'[1]LISTADO ATM'!$A$2:$B$916,2,0)</f>
        <v xml:space="preserve">ATM Oficina Montecristi </v>
      </c>
      <c r="D29" s="24" t="s">
        <v>20</v>
      </c>
      <c r="E29" s="11">
        <v>335805893</v>
      </c>
    </row>
    <row r="30" spans="1:5" ht="18" x14ac:dyDescent="0.25">
      <c r="A30" s="9" t="str">
        <f>VLOOKUP(B30,'[1]LISTADO ATM'!$A$2:$C$817,3,0)</f>
        <v>ESTE</v>
      </c>
      <c r="B30" s="4">
        <v>111</v>
      </c>
      <c r="C30" s="4" t="str">
        <f>VLOOKUP(B30,'[1]LISTADO ATM'!$A$2:$B$916,2,0)</f>
        <v xml:space="preserve">ATM Oficina San Pedro </v>
      </c>
      <c r="D30" s="24" t="s">
        <v>20</v>
      </c>
      <c r="E30" s="11">
        <v>335805970</v>
      </c>
    </row>
    <row r="31" spans="1:5" ht="18" x14ac:dyDescent="0.25">
      <c r="A31" s="9" t="str">
        <f>VLOOKUP(B31,'[1]LISTADO ATM'!$A$2:$C$817,3,0)</f>
        <v>ESTE</v>
      </c>
      <c r="B31" s="4">
        <v>844</v>
      </c>
      <c r="C31" s="4" t="str">
        <f>VLOOKUP(B31,'[1]LISTADO ATM'!$A$2:$B$916,2,0)</f>
        <v xml:space="preserve">ATM San Juan Shopping Center (Bávaro) </v>
      </c>
      <c r="D31" s="24" t="s">
        <v>20</v>
      </c>
      <c r="E31" s="11">
        <v>335806017</v>
      </c>
    </row>
    <row r="32" spans="1:5" ht="18" x14ac:dyDescent="0.25">
      <c r="A32" s="9" t="str">
        <f>VLOOKUP(B32,'[1]LISTADO ATM'!$A$2:$C$817,3,0)</f>
        <v>NORTE</v>
      </c>
      <c r="B32" s="4">
        <v>315</v>
      </c>
      <c r="C32" s="4" t="str">
        <f>VLOOKUP(B32,'[1]LISTADO ATM'!$A$2:$B$916,2,0)</f>
        <v xml:space="preserve">ATM Oficina Estrella Sadalá </v>
      </c>
      <c r="D32" s="24" t="s">
        <v>20</v>
      </c>
      <c r="E32" s="11">
        <v>335805956</v>
      </c>
    </row>
    <row r="33" spans="1:5" ht="18" x14ac:dyDescent="0.25">
      <c r="A33" s="9" t="str">
        <f>VLOOKUP(B33,'[1]LISTADO ATM'!$A$2:$C$817,3,0)</f>
        <v>SUR</v>
      </c>
      <c r="B33" s="4">
        <v>871</v>
      </c>
      <c r="C33" s="4" t="str">
        <f>VLOOKUP(B33,'[1]LISTADO ATM'!$A$2:$B$916,2,0)</f>
        <v>ATM Plaza Cultural San Juan</v>
      </c>
      <c r="D33" s="24" t="s">
        <v>20</v>
      </c>
      <c r="E33" s="11">
        <v>335805964</v>
      </c>
    </row>
    <row r="34" spans="1:5" ht="18" x14ac:dyDescent="0.25">
      <c r="A34" s="9" t="str">
        <f>VLOOKUP(B34,'[1]LISTADO ATM'!$A$2:$C$817,3,0)</f>
        <v>NORTE</v>
      </c>
      <c r="B34" s="4">
        <v>228</v>
      </c>
      <c r="C34" s="4" t="str">
        <f>VLOOKUP(B34,'[1]LISTADO ATM'!$A$2:$B$916,2,0)</f>
        <v xml:space="preserve">ATM Oficina SAJOMA </v>
      </c>
      <c r="D34" s="24" t="s">
        <v>20</v>
      </c>
      <c r="E34" s="11">
        <v>335806073</v>
      </c>
    </row>
    <row r="35" spans="1:5" ht="18" x14ac:dyDescent="0.25">
      <c r="A35" s="9" t="str">
        <f>VLOOKUP(B35,'[1]LISTADO ATM'!$A$2:$C$817,3,0)</f>
        <v>NORTE</v>
      </c>
      <c r="B35" s="4">
        <v>689</v>
      </c>
      <c r="C35" s="4" t="str">
        <f>VLOOKUP(B35,'[1]LISTADO ATM'!$A$2:$B$916,2,0)</f>
        <v>ATM Eco Petroleo Villa Gonzalez</v>
      </c>
      <c r="D35" s="24" t="s">
        <v>20</v>
      </c>
      <c r="E35" s="11">
        <v>335805919</v>
      </c>
    </row>
    <row r="36" spans="1:5" ht="18" x14ac:dyDescent="0.25">
      <c r="A36" s="9" t="str">
        <f>VLOOKUP(B36,'[1]LISTADO ATM'!$A$2:$C$817,3,0)</f>
        <v>SUR</v>
      </c>
      <c r="B36" s="4">
        <v>249</v>
      </c>
      <c r="C36" s="4" t="str">
        <f>VLOOKUP(B36,'[1]LISTADO ATM'!$A$2:$B$916,2,0)</f>
        <v xml:space="preserve">ATM Banco Agrícola Neiba </v>
      </c>
      <c r="D36" s="24" t="s">
        <v>20</v>
      </c>
      <c r="E36" s="11">
        <v>335805578</v>
      </c>
    </row>
    <row r="37" spans="1:5" ht="18" x14ac:dyDescent="0.25">
      <c r="A37" s="9" t="e">
        <f>VLOOKUP(B37,'[1]LISTADO ATM'!$A$2:$C$817,3,0)</f>
        <v>#N/A</v>
      </c>
      <c r="B37" s="4">
        <v>582</v>
      </c>
      <c r="C37" s="4" t="e">
        <f>VLOOKUP(B37,'[1]LISTADO ATM'!$A$2:$B$916,2,0)</f>
        <v>#N/A</v>
      </c>
      <c r="D37" s="24" t="s">
        <v>20</v>
      </c>
      <c r="E37" s="11">
        <v>335805682</v>
      </c>
    </row>
    <row r="38" spans="1:5" ht="18" x14ac:dyDescent="0.25">
      <c r="A38" s="9" t="str">
        <f>VLOOKUP(B38,'[1]LISTADO ATM'!$A$2:$C$817,3,0)</f>
        <v>ESTE</v>
      </c>
      <c r="B38" s="4">
        <v>429</v>
      </c>
      <c r="C38" s="4" t="str">
        <f>VLOOKUP(B38,'[1]LISTADO ATM'!$A$2:$B$916,2,0)</f>
        <v xml:space="preserve">ATM Oficina Jumbo La Romana </v>
      </c>
      <c r="D38" s="24" t="s">
        <v>20</v>
      </c>
      <c r="E38" s="11">
        <v>335805684</v>
      </c>
    </row>
    <row r="39" spans="1:5" ht="18" x14ac:dyDescent="0.25">
      <c r="A39" s="9" t="str">
        <f>VLOOKUP(B39,'[1]LISTADO ATM'!$A$2:$C$817,3,0)</f>
        <v>ESTE</v>
      </c>
      <c r="B39" s="4">
        <v>742</v>
      </c>
      <c r="C39" s="4" t="str">
        <f>VLOOKUP(B39,'[1]LISTADO ATM'!$A$2:$B$916,2,0)</f>
        <v xml:space="preserve">ATM Oficina Plaza del Rey (La Romana) </v>
      </c>
      <c r="D39" s="24" t="s">
        <v>20</v>
      </c>
      <c r="E39" s="11">
        <v>335805746</v>
      </c>
    </row>
    <row r="40" spans="1:5" ht="18" x14ac:dyDescent="0.25">
      <c r="A40" s="9" t="str">
        <f>VLOOKUP(B40,'[1]LISTADO ATM'!$A$2:$C$817,3,0)</f>
        <v>SUR</v>
      </c>
      <c r="B40" s="4">
        <v>403</v>
      </c>
      <c r="C40" s="4" t="str">
        <f>VLOOKUP(B40,'[1]LISTADO ATM'!$A$2:$B$916,2,0)</f>
        <v xml:space="preserve">ATM Oficina Vicente Noble </v>
      </c>
      <c r="D40" s="24" t="s">
        <v>20</v>
      </c>
      <c r="E40" s="11">
        <v>335805814</v>
      </c>
    </row>
    <row r="41" spans="1:5" ht="18" x14ac:dyDescent="0.25">
      <c r="A41" s="9" t="str">
        <f>VLOOKUP(B41,'[1]LISTADO ATM'!$A$2:$C$817,3,0)</f>
        <v>NORTE</v>
      </c>
      <c r="B41" s="4">
        <v>290</v>
      </c>
      <c r="C41" s="4" t="str">
        <f>VLOOKUP(B41,'[1]LISTADO ATM'!$A$2:$B$916,2,0)</f>
        <v xml:space="preserve">ATM Oficina San Francisco de Macorís </v>
      </c>
      <c r="D41" s="24" t="s">
        <v>20</v>
      </c>
      <c r="E41" s="11">
        <v>335805884</v>
      </c>
    </row>
    <row r="42" spans="1:5" ht="18" x14ac:dyDescent="0.25">
      <c r="A42" s="9" t="str">
        <f>VLOOKUP(B42,'[1]LISTADO ATM'!$A$2:$C$817,3,0)</f>
        <v>NORTE</v>
      </c>
      <c r="B42" s="4">
        <v>796</v>
      </c>
      <c r="C42" s="4" t="str">
        <f>VLOOKUP(B42,'[1]LISTADO ATM'!$A$2:$B$916,2,0)</f>
        <v xml:space="preserve">ATM Oficina Plaza Ventura (Nagua) </v>
      </c>
      <c r="D42" s="24" t="s">
        <v>20</v>
      </c>
      <c r="E42" s="11">
        <v>335805918</v>
      </c>
    </row>
    <row r="43" spans="1:5" ht="18" x14ac:dyDescent="0.25">
      <c r="A43" s="9" t="str">
        <f>VLOOKUP(B43,'[1]LISTADO ATM'!$A$2:$C$817,3,0)</f>
        <v>DISTRITO NACIONAL</v>
      </c>
      <c r="B43" s="4">
        <v>955</v>
      </c>
      <c r="C43" s="4" t="str">
        <f>VLOOKUP(B43,'[1]LISTADO ATM'!$A$2:$B$916,2,0)</f>
        <v xml:space="preserve">ATM Oficina Americana Independencia II </v>
      </c>
      <c r="D43" s="24" t="s">
        <v>20</v>
      </c>
      <c r="E43" s="11">
        <v>335805925</v>
      </c>
    </row>
    <row r="44" spans="1:5" ht="18" x14ac:dyDescent="0.25">
      <c r="A44" s="9" t="str">
        <f>VLOOKUP(B44,'[1]LISTADO ATM'!$A$2:$C$817,3,0)</f>
        <v>NORTE</v>
      </c>
      <c r="B44" s="4">
        <v>985</v>
      </c>
      <c r="C44" s="4" t="str">
        <f>VLOOKUP(B44,'[1]LISTADO ATM'!$A$2:$B$916,2,0)</f>
        <v xml:space="preserve">ATM Oficina Dajabón II </v>
      </c>
      <c r="D44" s="24" t="s">
        <v>20</v>
      </c>
      <c r="E44" s="11">
        <v>335805957</v>
      </c>
    </row>
    <row r="45" spans="1:5" ht="18" x14ac:dyDescent="0.25">
      <c r="A45" s="9" t="str">
        <f>VLOOKUP(B45,'[1]LISTADO ATM'!$A$2:$C$817,3,0)</f>
        <v>NORTE</v>
      </c>
      <c r="B45" s="4">
        <v>990</v>
      </c>
      <c r="C45" s="4" t="str">
        <f>VLOOKUP(B45,'[1]LISTADO ATM'!$A$2:$B$916,2,0)</f>
        <v xml:space="preserve">ATM Autoservicio Bonao II </v>
      </c>
      <c r="D45" s="24" t="s">
        <v>20</v>
      </c>
      <c r="E45" s="11">
        <v>335806034</v>
      </c>
    </row>
    <row r="46" spans="1:5" ht="18" x14ac:dyDescent="0.25">
      <c r="A46" s="9" t="str">
        <f>VLOOKUP(B46,'[1]LISTADO ATM'!$A$2:$C$817,3,0)</f>
        <v>DISTRITO NACIONAL</v>
      </c>
      <c r="B46" s="4">
        <v>26</v>
      </c>
      <c r="C46" s="4" t="str">
        <f>VLOOKUP(B46,'[1]LISTADO ATM'!$A$2:$B$916,2,0)</f>
        <v>ATM S/M Jumbo San Isidro</v>
      </c>
      <c r="D46" s="24" t="s">
        <v>20</v>
      </c>
      <c r="E46" s="11">
        <v>335806044</v>
      </c>
    </row>
    <row r="47" spans="1:5" ht="18" x14ac:dyDescent="0.25">
      <c r="A47" s="9" t="str">
        <f>VLOOKUP(B47,'[1]LISTADO ATM'!$A$2:$C$817,3,0)</f>
        <v>DISTRITO NACIONAL</v>
      </c>
      <c r="B47" s="4">
        <v>407</v>
      </c>
      <c r="C47" s="4" t="str">
        <f>VLOOKUP(B47,'[1]LISTADO ATM'!$A$2:$B$916,2,0)</f>
        <v xml:space="preserve">ATM Multicentro La Sirena Villa Mella </v>
      </c>
      <c r="D47" s="24" t="s">
        <v>20</v>
      </c>
      <c r="E47" s="11">
        <v>335806060</v>
      </c>
    </row>
    <row r="48" spans="1:5" ht="18" x14ac:dyDescent="0.25">
      <c r="A48" s="9" t="str">
        <f>VLOOKUP(B48,'[1]LISTADO ATM'!$A$2:$C$817,3,0)</f>
        <v>NORTE</v>
      </c>
      <c r="B48" s="4">
        <v>604</v>
      </c>
      <c r="C48" s="4" t="str">
        <f>VLOOKUP(B48,'[1]LISTADO ATM'!$A$2:$B$916,2,0)</f>
        <v xml:space="preserve">ATM Oficina Estancia Nueva (Moca) </v>
      </c>
      <c r="D48" s="24" t="s">
        <v>20</v>
      </c>
      <c r="E48" s="11">
        <v>335805950</v>
      </c>
    </row>
    <row r="49" spans="1:5" ht="18" x14ac:dyDescent="0.25">
      <c r="A49" s="9" t="str">
        <f>VLOOKUP(B49,'[1]LISTADO ATM'!$A$2:$C$817,3,0)</f>
        <v>DISTRITO NACIONAL</v>
      </c>
      <c r="B49" s="4">
        <v>883</v>
      </c>
      <c r="C49" s="4" t="str">
        <f>VLOOKUP(B49,'[1]LISTADO ATM'!$A$2:$B$916,2,0)</f>
        <v xml:space="preserve">ATM Oficina Filadelfia Plaza </v>
      </c>
      <c r="D49" s="24" t="s">
        <v>20</v>
      </c>
      <c r="E49" s="25">
        <v>335806082</v>
      </c>
    </row>
    <row r="50" spans="1:5" ht="18" x14ac:dyDescent="0.25">
      <c r="A50" s="9" t="str">
        <f>VLOOKUP(B50,'[1]LISTADO ATM'!$A$2:$C$817,3,0)</f>
        <v>DISTRITO NACIONAL</v>
      </c>
      <c r="B50" s="4">
        <v>710</v>
      </c>
      <c r="C50" s="4" t="str">
        <f>VLOOKUP(B50,'[1]LISTADO ATM'!$A$2:$B$916,2,0)</f>
        <v xml:space="preserve">ATM S/M Soberano </v>
      </c>
      <c r="D50" s="24" t="s">
        <v>20</v>
      </c>
      <c r="E50" s="25">
        <v>335806085</v>
      </c>
    </row>
    <row r="51" spans="1:5" ht="18" x14ac:dyDescent="0.25">
      <c r="A51" s="9" t="str">
        <f>VLOOKUP(B51,'[1]LISTADO ATM'!$A$2:$C$817,3,0)</f>
        <v>NORTE</v>
      </c>
      <c r="B51" s="4">
        <v>594</v>
      </c>
      <c r="C51" s="4" t="str">
        <f>VLOOKUP(B51,'[1]LISTADO ATM'!$A$2:$B$916,2,0)</f>
        <v xml:space="preserve">ATM Plaza Venezuela II (Santiago) </v>
      </c>
      <c r="D51" s="24" t="s">
        <v>20</v>
      </c>
      <c r="E51" s="25">
        <v>335806095</v>
      </c>
    </row>
    <row r="52" spans="1:5" ht="18" x14ac:dyDescent="0.25">
      <c r="A52" s="9" t="str">
        <f>VLOOKUP(B52,'[1]LISTADO ATM'!$A$2:$C$817,3,0)</f>
        <v>DISTRITO NACIONAL</v>
      </c>
      <c r="B52" s="4">
        <v>331</v>
      </c>
      <c r="C52" s="4" t="str">
        <f>VLOOKUP(B52,'[1]LISTADO ATM'!$A$2:$B$916,2,0)</f>
        <v>ATM Ayuntamiento Sto. Dgo. Este</v>
      </c>
      <c r="D52" s="24" t="s">
        <v>20</v>
      </c>
      <c r="E52" s="25">
        <v>335806222</v>
      </c>
    </row>
    <row r="53" spans="1:5" ht="18" x14ac:dyDescent="0.25">
      <c r="A53" s="9" t="str">
        <f>VLOOKUP(B53,'[1]LISTADO ATM'!$A$2:$C$817,3,0)</f>
        <v>DISTRITO NACIONAL</v>
      </c>
      <c r="B53" s="4">
        <v>516</v>
      </c>
      <c r="C53" s="4" t="str">
        <f>VLOOKUP(B53,'[1]LISTADO ATM'!$A$2:$B$916,2,0)</f>
        <v xml:space="preserve">ATM Oficina Gascue </v>
      </c>
      <c r="D53" s="24" t="s">
        <v>20</v>
      </c>
      <c r="E53" s="25">
        <v>335806885</v>
      </c>
    </row>
    <row r="54" spans="1:5" ht="18" x14ac:dyDescent="0.25">
      <c r="A54" s="9" t="str">
        <f>VLOOKUP(B54,'[1]LISTADO ATM'!$A$2:$C$817,3,0)</f>
        <v>DISTRITO NACIONAL</v>
      </c>
      <c r="B54" s="4">
        <v>697</v>
      </c>
      <c r="C54" s="4" t="str">
        <f>VLOOKUP(B54,'[1]LISTADO ATM'!$A$2:$B$916,2,0)</f>
        <v>ATM Hipermercado Olé Ciudad Juan Bosch</v>
      </c>
      <c r="D54" s="24" t="s">
        <v>20</v>
      </c>
      <c r="E54" s="25">
        <v>335806911</v>
      </c>
    </row>
    <row r="55" spans="1:5" ht="18" x14ac:dyDescent="0.25">
      <c r="A55" s="9" t="str">
        <f>VLOOKUP(B55,'[1]LISTADO ATM'!$A$2:$C$817,3,0)</f>
        <v>DISTRITO NACIONAL</v>
      </c>
      <c r="B55" s="4">
        <v>823</v>
      </c>
      <c r="C55" s="4" t="str">
        <f>VLOOKUP(B55,'[1]LISTADO ATM'!$A$2:$B$916,2,0)</f>
        <v xml:space="preserve">ATM UNP El Carril (Haina) </v>
      </c>
      <c r="D55" s="24" t="s">
        <v>20</v>
      </c>
      <c r="E55" s="25">
        <v>335806946</v>
      </c>
    </row>
    <row r="56" spans="1:5" ht="18" x14ac:dyDescent="0.25">
      <c r="A56" s="9" t="str">
        <f>VLOOKUP(B56,'[1]LISTADO ATM'!$A$2:$C$817,3,0)</f>
        <v>SUR</v>
      </c>
      <c r="B56" s="4">
        <v>84</v>
      </c>
      <c r="C56" s="4" t="str">
        <f>VLOOKUP(B56,'[1]LISTADO ATM'!$A$2:$B$916,2,0)</f>
        <v xml:space="preserve">ATM Oficina Multicentro Sirena San Cristóbal </v>
      </c>
      <c r="D56" s="24" t="s">
        <v>20</v>
      </c>
      <c r="E56" s="25">
        <v>335805337</v>
      </c>
    </row>
    <row r="57" spans="1:5" ht="18" x14ac:dyDescent="0.25">
      <c r="A57" s="9" t="str">
        <f>VLOOKUP(B57,'[1]LISTADO ATM'!$A$2:$C$817,3,0)</f>
        <v>NORTE</v>
      </c>
      <c r="B57" s="4">
        <v>388</v>
      </c>
      <c r="C57" s="4" t="str">
        <f>VLOOKUP(B57,'[1]LISTADO ATM'!$A$2:$B$916,2,0)</f>
        <v xml:space="preserve">ATM Multicentro La Sirena Puerto Plata </v>
      </c>
      <c r="D57" s="24" t="s">
        <v>20</v>
      </c>
      <c r="E57" s="25">
        <v>335807011</v>
      </c>
    </row>
    <row r="58" spans="1:5" ht="18" x14ac:dyDescent="0.25">
      <c r="A58" s="9" t="str">
        <f>VLOOKUP(B58,'[1]LISTADO ATM'!$A$2:$C$817,3,0)</f>
        <v>DISTRITO NACIONAL</v>
      </c>
      <c r="B58" s="4">
        <v>562</v>
      </c>
      <c r="C58" s="4" t="str">
        <f>VLOOKUP(B58,'[1]LISTADO ATM'!$A$2:$B$916,2,0)</f>
        <v xml:space="preserve">ATM S/M Jumbo Carretera Mella </v>
      </c>
      <c r="D58" s="24" t="s">
        <v>20</v>
      </c>
      <c r="E58" s="25">
        <v>335807033</v>
      </c>
    </row>
    <row r="59" spans="1:5" ht="18" x14ac:dyDescent="0.25">
      <c r="A59" s="9" t="str">
        <f>VLOOKUP(B59,'[1]LISTADO ATM'!$A$2:$C$817,3,0)</f>
        <v>DISTRITO NACIONAL</v>
      </c>
      <c r="B59" s="4">
        <v>23</v>
      </c>
      <c r="C59" s="4" t="str">
        <f>VLOOKUP(B59,'[1]LISTADO ATM'!$A$2:$B$916,2,0)</f>
        <v xml:space="preserve">ATM Oficina México </v>
      </c>
      <c r="D59" s="24" t="s">
        <v>20</v>
      </c>
      <c r="E59" s="25">
        <v>335807036</v>
      </c>
    </row>
    <row r="60" spans="1:5" ht="18" x14ac:dyDescent="0.25">
      <c r="A60" s="9" t="str">
        <f>VLOOKUP(B60,'[1]LISTADO ATM'!$A$2:$C$817,3,0)</f>
        <v>DISTRITO NACIONAL</v>
      </c>
      <c r="B60" s="4">
        <v>815</v>
      </c>
      <c r="C60" s="4" t="str">
        <f>VLOOKUP(B60,'[1]LISTADO ATM'!$A$2:$B$916,2,0)</f>
        <v xml:space="preserve">ATM Oficina Atalaya del Mar </v>
      </c>
      <c r="D60" s="24" t="s">
        <v>20</v>
      </c>
      <c r="E60" s="11">
        <v>335805646</v>
      </c>
    </row>
    <row r="61" spans="1:5" ht="18" x14ac:dyDescent="0.25">
      <c r="A61" s="9" t="str">
        <f>VLOOKUP(B61,'[1]LISTADO ATM'!$A$2:$C$817,3,0)</f>
        <v>NORTE</v>
      </c>
      <c r="B61" s="4">
        <v>853</v>
      </c>
      <c r="C61" s="4" t="str">
        <f>VLOOKUP(B61,'[1]LISTADO ATM'!$A$2:$B$916,2,0)</f>
        <v xml:space="preserve">ATM Inversiones JF Group (Shell Canabacoa) </v>
      </c>
      <c r="D61" s="24" t="s">
        <v>20</v>
      </c>
      <c r="E61" s="11">
        <v>335805855</v>
      </c>
    </row>
    <row r="62" spans="1:5" ht="18" x14ac:dyDescent="0.25">
      <c r="A62" s="9" t="str">
        <f>VLOOKUP(B62,'[1]LISTADO ATM'!$A$2:$C$817,3,0)</f>
        <v>SUR</v>
      </c>
      <c r="B62" s="4">
        <v>751</v>
      </c>
      <c r="C62" s="4" t="str">
        <f>VLOOKUP(B62,'[1]LISTADO ATM'!$A$2:$B$916,2,0)</f>
        <v>ATM Eco Petroleo Camilo</v>
      </c>
      <c r="D62" s="24" t="s">
        <v>20</v>
      </c>
      <c r="E62" s="11">
        <v>335805913</v>
      </c>
    </row>
    <row r="63" spans="1:5" ht="18" x14ac:dyDescent="0.25">
      <c r="A63" s="9" t="str">
        <f>VLOOKUP(B63,'[1]LISTADO ATM'!$A$2:$C$817,3,0)</f>
        <v>DISTRITO NACIONAL</v>
      </c>
      <c r="B63" s="4">
        <v>194</v>
      </c>
      <c r="C63" s="4" t="str">
        <f>VLOOKUP(B63,'[1]LISTADO ATM'!$A$2:$B$916,2,0)</f>
        <v xml:space="preserve">ATM UNP Pantoja </v>
      </c>
      <c r="D63" s="24" t="s">
        <v>20</v>
      </c>
      <c r="E63" s="11">
        <v>335805915</v>
      </c>
    </row>
    <row r="64" spans="1:5" ht="18" x14ac:dyDescent="0.25">
      <c r="A64" s="9" t="str">
        <f>VLOOKUP(B64,'[1]LISTADO ATM'!$A$2:$C$817,3,0)</f>
        <v>SUR</v>
      </c>
      <c r="B64" s="4">
        <v>766</v>
      </c>
      <c r="C64" s="4" t="str">
        <f>VLOOKUP(B64,'[1]LISTADO ATM'!$A$2:$B$916,2,0)</f>
        <v xml:space="preserve">ATM Oficina Azua II </v>
      </c>
      <c r="D64" s="24" t="s">
        <v>20</v>
      </c>
      <c r="E64" s="11">
        <v>335805917</v>
      </c>
    </row>
    <row r="65" spans="1:5" ht="18" x14ac:dyDescent="0.25">
      <c r="A65" s="9" t="str">
        <f>VLOOKUP(B65,'[1]LISTADO ATM'!$A$2:$C$817,3,0)</f>
        <v>SUR</v>
      </c>
      <c r="B65" s="4">
        <v>765</v>
      </c>
      <c r="C65" s="4" t="str">
        <f>VLOOKUP(B65,'[1]LISTADO ATM'!$A$2:$B$916,2,0)</f>
        <v xml:space="preserve">ATM Oficina Azua I </v>
      </c>
      <c r="D65" s="24" t="s">
        <v>20</v>
      </c>
      <c r="E65" s="11">
        <v>335805920</v>
      </c>
    </row>
    <row r="66" spans="1:5" ht="18" x14ac:dyDescent="0.25">
      <c r="A66" s="9" t="str">
        <f>VLOOKUP(B66,'[1]LISTADO ATM'!$A$2:$C$817,3,0)</f>
        <v>NORTE</v>
      </c>
      <c r="B66" s="4">
        <v>95</v>
      </c>
      <c r="C66" s="4" t="str">
        <f>VLOOKUP(B66,'[1]LISTADO ATM'!$A$2:$B$916,2,0)</f>
        <v xml:space="preserve">ATM Oficina Tenares </v>
      </c>
      <c r="D66" s="24" t="s">
        <v>20</v>
      </c>
      <c r="E66" s="11">
        <v>335805969</v>
      </c>
    </row>
    <row r="67" spans="1:5" ht="18" x14ac:dyDescent="0.25">
      <c r="A67" s="9" t="str">
        <f>VLOOKUP(B67,'[1]LISTADO ATM'!$A$2:$C$817,3,0)</f>
        <v>SUR</v>
      </c>
      <c r="B67" s="4">
        <v>134</v>
      </c>
      <c r="C67" s="4" t="str">
        <f>VLOOKUP(B67,'[1]LISTADO ATM'!$A$2:$B$916,2,0)</f>
        <v xml:space="preserve">ATM Oficina San José de Ocoa </v>
      </c>
      <c r="D67" s="24" t="s">
        <v>20</v>
      </c>
      <c r="E67" s="11">
        <v>335805984</v>
      </c>
    </row>
    <row r="68" spans="1:5" ht="18" x14ac:dyDescent="0.25">
      <c r="A68" s="9" t="str">
        <f>VLOOKUP(B68,'[1]LISTADO ATM'!$A$2:$C$817,3,0)</f>
        <v>DISTRITO NACIONAL</v>
      </c>
      <c r="B68" s="4">
        <v>572</v>
      </c>
      <c r="C68" s="4" t="str">
        <f>VLOOKUP(B68,'[1]LISTADO ATM'!$A$2:$B$916,2,0)</f>
        <v xml:space="preserve">ATM Olé Ovando </v>
      </c>
      <c r="D68" s="24" t="s">
        <v>20</v>
      </c>
      <c r="E68" s="11">
        <v>335806019</v>
      </c>
    </row>
    <row r="69" spans="1:5" ht="18" x14ac:dyDescent="0.25">
      <c r="A69" s="9" t="str">
        <f>VLOOKUP(B69,'[1]LISTADO ATM'!$A$2:$C$817,3,0)</f>
        <v>ESTE</v>
      </c>
      <c r="B69" s="4">
        <v>673</v>
      </c>
      <c r="C69" s="4" t="str">
        <f>VLOOKUP(B69,'[1]LISTADO ATM'!$A$2:$B$916,2,0)</f>
        <v>ATM Clínica Dr. Cruz Jiminián</v>
      </c>
      <c r="D69" s="24" t="s">
        <v>20</v>
      </c>
      <c r="E69" s="11">
        <v>335806061</v>
      </c>
    </row>
    <row r="70" spans="1:5" ht="18" x14ac:dyDescent="0.25">
      <c r="A70" s="9" t="str">
        <f>VLOOKUP(B70,'[1]LISTADO ATM'!$A$2:$C$817,3,0)</f>
        <v>SUR</v>
      </c>
      <c r="B70" s="4">
        <v>962</v>
      </c>
      <c r="C70" s="4" t="str">
        <f>VLOOKUP(B70,'[1]LISTADO ATM'!$A$2:$B$916,2,0)</f>
        <v xml:space="preserve">ATM Oficina Villa Ofelia II (San Juan) </v>
      </c>
      <c r="D70" s="24" t="s">
        <v>20</v>
      </c>
      <c r="E70" s="11">
        <v>335805832</v>
      </c>
    </row>
    <row r="71" spans="1:5" ht="18" x14ac:dyDescent="0.25">
      <c r="A71" s="9" t="str">
        <f>VLOOKUP(B71,'[1]LISTADO ATM'!$A$2:$C$817,3,0)</f>
        <v>NORTE</v>
      </c>
      <c r="B71" s="4">
        <v>894</v>
      </c>
      <c r="C71" s="4" t="str">
        <f>VLOOKUP(B71,'[1]LISTADO ATM'!$A$2:$B$916,2,0)</f>
        <v>ATM Eco Petroleo Estero Hondo</v>
      </c>
      <c r="D71" s="24" t="s">
        <v>20</v>
      </c>
      <c r="E71" s="11">
        <v>335806081</v>
      </c>
    </row>
    <row r="72" spans="1:5" ht="18" x14ac:dyDescent="0.25">
      <c r="A72" s="9" t="str">
        <f>VLOOKUP(B72,'[1]LISTADO ATM'!$A$2:$C$817,3,0)</f>
        <v>SUR</v>
      </c>
      <c r="B72" s="4">
        <v>101</v>
      </c>
      <c r="C72" s="4" t="str">
        <f>VLOOKUP(B72,'[1]LISTADO ATM'!$A$2:$B$916,2,0)</f>
        <v xml:space="preserve">ATM Oficina San Juan de la Maguana I </v>
      </c>
      <c r="D72" s="24" t="s">
        <v>20</v>
      </c>
      <c r="E72" s="11">
        <v>335805953</v>
      </c>
    </row>
    <row r="73" spans="1:5" ht="18" x14ac:dyDescent="0.25">
      <c r="A73" s="9" t="str">
        <f>VLOOKUP(B73,'[1]LISTADO ATM'!$A$2:$C$817,3,0)</f>
        <v>DISTRITO NACIONAL</v>
      </c>
      <c r="B73" s="4">
        <v>43</v>
      </c>
      <c r="C73" s="4" t="str">
        <f>VLOOKUP(B73,'[1]LISTADO ATM'!$A$2:$B$916,2,0)</f>
        <v xml:space="preserve">ATM Zona Franca San Isidro </v>
      </c>
      <c r="D73" s="24" t="s">
        <v>20</v>
      </c>
      <c r="E73" s="11">
        <v>335805566</v>
      </c>
    </row>
    <row r="74" spans="1:5" ht="18" x14ac:dyDescent="0.25">
      <c r="A74" s="9" t="str">
        <f>VLOOKUP(B74,'[1]LISTADO ATM'!$A$2:$C$817,3,0)</f>
        <v>DISTRITO NACIONAL</v>
      </c>
      <c r="B74" s="4">
        <v>958</v>
      </c>
      <c r="C74" s="4" t="str">
        <f>VLOOKUP(B74,'[1]LISTADO ATM'!$A$2:$B$916,2,0)</f>
        <v xml:space="preserve">ATM Olé Aut. San Isidro </v>
      </c>
      <c r="D74" s="24" t="s">
        <v>20</v>
      </c>
      <c r="E74" s="11">
        <v>335805655</v>
      </c>
    </row>
    <row r="75" spans="1:5" ht="18" x14ac:dyDescent="0.25">
      <c r="A75" s="9" t="str">
        <f>VLOOKUP(B75,'[1]LISTADO ATM'!$A$2:$C$817,3,0)</f>
        <v>NORTE</v>
      </c>
      <c r="B75" s="4">
        <v>635</v>
      </c>
      <c r="C75" s="4" t="str">
        <f>VLOOKUP(B75,'[1]LISTADO ATM'!$A$2:$B$916,2,0)</f>
        <v xml:space="preserve">ATM Zona Franca Tamboril </v>
      </c>
      <c r="D75" s="24" t="s">
        <v>20</v>
      </c>
      <c r="E75" s="11">
        <v>335805828</v>
      </c>
    </row>
    <row r="76" spans="1:5" ht="18" x14ac:dyDescent="0.25">
      <c r="A76" s="9" t="str">
        <f>VLOOKUP(B76,'[1]LISTADO ATM'!$A$2:$C$817,3,0)</f>
        <v>ESTE</v>
      </c>
      <c r="B76" s="4">
        <v>838</v>
      </c>
      <c r="C76" s="4" t="str">
        <f>VLOOKUP(B76,'[1]LISTADO ATM'!$A$2:$B$916,2,0)</f>
        <v xml:space="preserve">ATM UNP Consuelo </v>
      </c>
      <c r="D76" s="24" t="s">
        <v>20</v>
      </c>
      <c r="E76" s="11">
        <v>335805836</v>
      </c>
    </row>
    <row r="77" spans="1:5" ht="18" x14ac:dyDescent="0.25">
      <c r="A77" s="9" t="str">
        <f>VLOOKUP(B77,'[1]LISTADO ATM'!$A$2:$C$817,3,0)</f>
        <v>SUR</v>
      </c>
      <c r="B77" s="4">
        <v>677</v>
      </c>
      <c r="C77" s="4" t="str">
        <f>VLOOKUP(B77,'[1]LISTADO ATM'!$A$2:$B$916,2,0)</f>
        <v>ATM PBG Villa Jaragua</v>
      </c>
      <c r="D77" s="24" t="s">
        <v>20</v>
      </c>
      <c r="E77" s="11">
        <v>335805840</v>
      </c>
    </row>
    <row r="78" spans="1:5" ht="18" x14ac:dyDescent="0.25">
      <c r="A78" s="9" t="str">
        <f>VLOOKUP(B78,'[1]LISTADO ATM'!$A$2:$C$817,3,0)</f>
        <v>ESTE</v>
      </c>
      <c r="B78" s="4">
        <v>1</v>
      </c>
      <c r="C78" s="4" t="str">
        <f>VLOOKUP(B78,'[1]LISTADO ATM'!$A$2:$B$916,2,0)</f>
        <v>ATM S/M San Rafael del Yuma</v>
      </c>
      <c r="D78" s="24" t="s">
        <v>20</v>
      </c>
      <c r="E78" s="11">
        <v>335805945</v>
      </c>
    </row>
    <row r="79" spans="1:5" ht="18" x14ac:dyDescent="0.25">
      <c r="A79" s="9" t="str">
        <f>VLOOKUP(B79,'[1]LISTADO ATM'!$A$2:$C$817,3,0)</f>
        <v>ESTE</v>
      </c>
      <c r="B79" s="4">
        <v>934</v>
      </c>
      <c r="C79" s="4" t="str">
        <f>VLOOKUP(B79,'[1]LISTADO ATM'!$A$2:$B$916,2,0)</f>
        <v>ATM Hotel Dreams La Romana</v>
      </c>
      <c r="D79" s="24" t="s">
        <v>20</v>
      </c>
      <c r="E79" s="11">
        <v>335805977</v>
      </c>
    </row>
    <row r="80" spans="1:5" ht="18" x14ac:dyDescent="0.25">
      <c r="A80" s="9" t="str">
        <f>VLOOKUP(B80,'[1]LISTADO ATM'!$A$2:$C$817,3,0)</f>
        <v>DISTRITO NACIONAL</v>
      </c>
      <c r="B80" s="4">
        <v>527</v>
      </c>
      <c r="C80" s="4" t="str">
        <f>VLOOKUP(B80,'[1]LISTADO ATM'!$A$2:$B$916,2,0)</f>
        <v>ATM Oficina Zona Oriental II</v>
      </c>
      <c r="D80" s="24" t="s">
        <v>20</v>
      </c>
      <c r="E80" s="11">
        <v>335805996</v>
      </c>
    </row>
    <row r="81" spans="1:5" ht="18" x14ac:dyDescent="0.25">
      <c r="A81" s="9" t="str">
        <f>VLOOKUP(B81,'[1]LISTADO ATM'!$A$2:$C$817,3,0)</f>
        <v>DISTRITO NACIONAL</v>
      </c>
      <c r="B81" s="4">
        <v>60</v>
      </c>
      <c r="C81" s="4" t="str">
        <f>VLOOKUP(B81,'[1]LISTADO ATM'!$A$2:$B$916,2,0)</f>
        <v xml:space="preserve">ATM Autobanco 27 de Febrero </v>
      </c>
      <c r="D81" s="24" t="s">
        <v>20</v>
      </c>
      <c r="E81" s="11">
        <v>335806005</v>
      </c>
    </row>
    <row r="82" spans="1:5" ht="18" x14ac:dyDescent="0.25">
      <c r="A82" s="9" t="str">
        <f>VLOOKUP(B82,'[1]LISTADO ATM'!$A$2:$C$817,3,0)</f>
        <v>ESTE</v>
      </c>
      <c r="B82" s="4">
        <v>114</v>
      </c>
      <c r="C82" s="4" t="str">
        <f>VLOOKUP(B82,'[1]LISTADO ATM'!$A$2:$B$916,2,0)</f>
        <v xml:space="preserve">ATM Oficina Hato Mayor </v>
      </c>
      <c r="D82" s="24" t="s">
        <v>20</v>
      </c>
      <c r="E82" s="11">
        <v>335806006</v>
      </c>
    </row>
    <row r="83" spans="1:5" ht="18" x14ac:dyDescent="0.25">
      <c r="A83" s="9" t="str">
        <f>VLOOKUP(B83,'[1]LISTADO ATM'!$A$2:$C$817,3,0)</f>
        <v>NORTE</v>
      </c>
      <c r="B83" s="4">
        <v>492</v>
      </c>
      <c r="C83" s="4" t="str">
        <f>VLOOKUP(B83,'[1]LISTADO ATM'!$A$2:$B$916,2,0)</f>
        <v>S/M Nacional El Dorado (Santiago)</v>
      </c>
      <c r="D83" s="24" t="s">
        <v>20</v>
      </c>
      <c r="E83" s="11">
        <v>335806014</v>
      </c>
    </row>
    <row r="84" spans="1:5" ht="18" x14ac:dyDescent="0.25">
      <c r="A84" s="9" t="str">
        <f>VLOOKUP(B84,'[1]LISTADO ATM'!$A$2:$C$817,3,0)</f>
        <v>DISTRITO NACIONAL</v>
      </c>
      <c r="B84" s="4">
        <v>684</v>
      </c>
      <c r="C84" s="4" t="str">
        <f>VLOOKUP(B84,'[1]LISTADO ATM'!$A$2:$B$916,2,0)</f>
        <v>ATM Estación Texaco Prolongación 27 Febrero</v>
      </c>
      <c r="D84" s="24" t="s">
        <v>20</v>
      </c>
      <c r="E84" s="11">
        <v>335806039</v>
      </c>
    </row>
    <row r="85" spans="1:5" ht="18" x14ac:dyDescent="0.25">
      <c r="A85" s="9" t="str">
        <f>VLOOKUP(B85,'[1]LISTADO ATM'!$A$2:$C$817,3,0)</f>
        <v>DISTRITO NACIONAL</v>
      </c>
      <c r="B85" s="4">
        <v>715</v>
      </c>
      <c r="C85" s="4" t="str">
        <f>VLOOKUP(B85,'[1]LISTADO ATM'!$A$2:$B$916,2,0)</f>
        <v xml:space="preserve">ATM Oficina 27 de Febrero (Lobby) </v>
      </c>
      <c r="D85" s="24" t="s">
        <v>20</v>
      </c>
      <c r="E85" s="11">
        <v>335806042</v>
      </c>
    </row>
    <row r="86" spans="1:5" ht="18" x14ac:dyDescent="0.25">
      <c r="A86" s="9" t="str">
        <f>VLOOKUP(B86,'[1]LISTADO ATM'!$A$2:$C$817,3,0)</f>
        <v>DISTRITO NACIONAL</v>
      </c>
      <c r="B86" s="4">
        <v>409</v>
      </c>
      <c r="C86" s="4" t="str">
        <f>VLOOKUP(B86,'[1]LISTADO ATM'!$A$2:$B$916,2,0)</f>
        <v xml:space="preserve">ATM Oficina Las Palmas de Herrera I </v>
      </c>
      <c r="D86" s="24" t="s">
        <v>20</v>
      </c>
      <c r="E86" s="11">
        <v>335806064</v>
      </c>
    </row>
    <row r="87" spans="1:5" ht="18" x14ac:dyDescent="0.25">
      <c r="A87" s="9" t="str">
        <f>VLOOKUP(B87,'[1]LISTADO ATM'!$A$2:$C$817,3,0)</f>
        <v>DISTRITO NACIONAL</v>
      </c>
      <c r="B87" s="4">
        <v>459</v>
      </c>
      <c r="C87" s="4" t="str">
        <f>VLOOKUP(B87,'[1]LISTADO ATM'!$A$2:$B$916,2,0)</f>
        <v>ATM Estación Jima Bonao</v>
      </c>
      <c r="D87" s="24" t="s">
        <v>20</v>
      </c>
      <c r="E87" s="11">
        <v>335806059</v>
      </c>
    </row>
    <row r="88" spans="1:5" ht="18" x14ac:dyDescent="0.25">
      <c r="A88" s="9" t="str">
        <f>VLOOKUP(B88,'[1]LISTADO ATM'!$A$2:$C$817,3,0)</f>
        <v>NORTE</v>
      </c>
      <c r="B88" s="4">
        <v>136</v>
      </c>
      <c r="C88" s="4" t="str">
        <f>VLOOKUP(B88,'[1]LISTADO ATM'!$A$2:$B$916,2,0)</f>
        <v>ATM S/M Xtra (Santiago)</v>
      </c>
      <c r="D88" s="24" t="s">
        <v>20</v>
      </c>
      <c r="E88" s="11">
        <v>335805951</v>
      </c>
    </row>
    <row r="89" spans="1:5" ht="18" x14ac:dyDescent="0.25">
      <c r="A89" s="9" t="str">
        <f>VLOOKUP(B89,'[1]LISTADO ATM'!$A$2:$C$817,3,0)</f>
        <v>NORTE</v>
      </c>
      <c r="B89" s="4">
        <v>950</v>
      </c>
      <c r="C89" s="4" t="str">
        <f>VLOOKUP(B89,'[1]LISTADO ATM'!$A$2:$B$916,2,0)</f>
        <v xml:space="preserve">ATM Oficina Monterrico </v>
      </c>
      <c r="D89" s="24" t="s">
        <v>20</v>
      </c>
      <c r="E89" s="25">
        <v>335806080</v>
      </c>
    </row>
    <row r="90" spans="1:5" ht="18" x14ac:dyDescent="0.25">
      <c r="A90" s="9" t="str">
        <f>VLOOKUP(B90,'[1]LISTADO ATM'!$A$2:$C$817,3,0)</f>
        <v>DISTRITO NACIONAL</v>
      </c>
      <c r="B90" s="4">
        <v>713</v>
      </c>
      <c r="C90" s="4" t="str">
        <f>VLOOKUP(B90,'[1]LISTADO ATM'!$A$2:$B$916,2,0)</f>
        <v xml:space="preserve">ATM Oficina Las Américas </v>
      </c>
      <c r="D90" s="24" t="s">
        <v>20</v>
      </c>
      <c r="E90" s="25">
        <v>335806084</v>
      </c>
    </row>
    <row r="91" spans="1:5" ht="18" x14ac:dyDescent="0.25">
      <c r="A91" s="9" t="str">
        <f>VLOOKUP(B91,'[1]LISTADO ATM'!$A$2:$C$817,3,0)</f>
        <v>NORTE</v>
      </c>
      <c r="B91" s="4">
        <v>716</v>
      </c>
      <c r="C91" s="4" t="str">
        <f>VLOOKUP(B91,'[1]LISTADO ATM'!$A$2:$B$916,2,0)</f>
        <v xml:space="preserve">ATM Oficina Zona Franca (Santiago) </v>
      </c>
      <c r="D91" s="24" t="s">
        <v>20</v>
      </c>
      <c r="E91" s="25">
        <v>335806099</v>
      </c>
    </row>
    <row r="92" spans="1:5" ht="18" x14ac:dyDescent="0.25">
      <c r="A92" s="9" t="str">
        <f>VLOOKUP(B92,'[1]LISTADO ATM'!$A$2:$C$817,3,0)</f>
        <v>DISTRITO NACIONAL</v>
      </c>
      <c r="B92" s="4">
        <v>738</v>
      </c>
      <c r="C92" s="4" t="str">
        <f>VLOOKUP(B92,'[1]LISTADO ATM'!$A$2:$B$916,2,0)</f>
        <v xml:space="preserve">ATM Zona Franca Los Alcarrizos </v>
      </c>
      <c r="D92" s="24" t="s">
        <v>20</v>
      </c>
      <c r="E92" s="25">
        <v>335806880</v>
      </c>
    </row>
    <row r="93" spans="1:5" ht="18" x14ac:dyDescent="0.25">
      <c r="A93" s="9" t="str">
        <f>VLOOKUP(B93,'[1]LISTADO ATM'!$A$2:$C$817,3,0)</f>
        <v>NORTE</v>
      </c>
      <c r="B93" s="4">
        <v>172</v>
      </c>
      <c r="C93" s="4" t="str">
        <f>VLOOKUP(B93,'[1]LISTADO ATM'!$A$2:$B$916,2,0)</f>
        <v xml:space="preserve">ATM UNP Guaucí </v>
      </c>
      <c r="D93" s="24" t="s">
        <v>20</v>
      </c>
      <c r="E93" s="25">
        <v>335806922</v>
      </c>
    </row>
    <row r="94" spans="1:5" ht="18" x14ac:dyDescent="0.25">
      <c r="A94" s="9" t="str">
        <f>VLOOKUP(B94,'[1]LISTADO ATM'!$A$2:$C$817,3,0)</f>
        <v>NORTE</v>
      </c>
      <c r="B94" s="4">
        <v>350</v>
      </c>
      <c r="C94" s="4" t="str">
        <f>VLOOKUP(B94,'[1]LISTADO ATM'!$A$2:$B$916,2,0)</f>
        <v xml:space="preserve">ATM Oficina Villa Tapia </v>
      </c>
      <c r="D94" s="24" t="s">
        <v>20</v>
      </c>
      <c r="E94" s="25">
        <v>335806926</v>
      </c>
    </row>
    <row r="95" spans="1:5" ht="18" x14ac:dyDescent="0.25">
      <c r="A95" s="9" t="str">
        <f>VLOOKUP(B95,'[1]LISTADO ATM'!$A$2:$C$817,3,0)</f>
        <v>DISTRITO NACIONAL</v>
      </c>
      <c r="B95" s="4">
        <v>12</v>
      </c>
      <c r="C95" s="4" t="str">
        <f>VLOOKUP(B95,'[1]LISTADO ATM'!$A$2:$B$916,2,0)</f>
        <v xml:space="preserve">ATM Comercial Ganadera (San Isidro) </v>
      </c>
      <c r="D95" s="24" t="s">
        <v>20</v>
      </c>
      <c r="E95" s="25">
        <v>335806999</v>
      </c>
    </row>
    <row r="96" spans="1:5" ht="18" x14ac:dyDescent="0.25">
      <c r="A96" s="9" t="str">
        <f>VLOOKUP(B96,'[1]LISTADO ATM'!$A$2:$C$817,3,0)</f>
        <v>ESTE</v>
      </c>
      <c r="B96" s="4">
        <v>117</v>
      </c>
      <c r="C96" s="4" t="str">
        <f>VLOOKUP(B96,'[1]LISTADO ATM'!$A$2:$B$916,2,0)</f>
        <v xml:space="preserve">ATM Oficina El Seybo </v>
      </c>
      <c r="D96" s="24" t="s">
        <v>20</v>
      </c>
      <c r="E96" s="25">
        <v>335807300</v>
      </c>
    </row>
    <row r="97" spans="1:5" ht="18" x14ac:dyDescent="0.25">
      <c r="A97" s="9" t="str">
        <f>VLOOKUP(B97,'[1]LISTADO ATM'!$A$2:$C$817,3,0)</f>
        <v>SUR</v>
      </c>
      <c r="B97" s="4">
        <v>50</v>
      </c>
      <c r="C97" s="4" t="str">
        <f>VLOOKUP(B97,'[1]LISTADO ATM'!$A$2:$B$816,2,0)</f>
        <v xml:space="preserve">ATM Oficina Padre Las Casas (Azua) </v>
      </c>
      <c r="D97" s="24" t="s">
        <v>20</v>
      </c>
      <c r="E97" s="11">
        <v>335805955</v>
      </c>
    </row>
    <row r="98" spans="1:5" ht="18" x14ac:dyDescent="0.25">
      <c r="A98" s="9" t="str">
        <f>VLOOKUP(B98,'[1]LISTADO ATM'!$A$2:$C$817,3,0)</f>
        <v>DISTRITO NACIONAL</v>
      </c>
      <c r="B98" s="4">
        <v>813</v>
      </c>
      <c r="C98" s="4" t="str">
        <f>VLOOKUP(B98,'[1]LISTADO ATM'!$A$2:$B$816,2,0)</f>
        <v>ATM Occidental Mall</v>
      </c>
      <c r="D98" s="24" t="s">
        <v>20</v>
      </c>
      <c r="E98" s="11">
        <v>335806002</v>
      </c>
    </row>
    <row r="99" spans="1:5" ht="18" x14ac:dyDescent="0.25">
      <c r="A99" s="9" t="str">
        <f>VLOOKUP(B99,'[1]LISTADO ATM'!$A$2:$C$817,3,0)</f>
        <v>NORTE</v>
      </c>
      <c r="B99" s="4">
        <v>119</v>
      </c>
      <c r="C99" s="4" t="str">
        <f>VLOOKUP(B99,'[1]LISTADO ATM'!$A$2:$B$816,2,0)</f>
        <v>ATM Oficina La Barranquita</v>
      </c>
      <c r="D99" s="24" t="s">
        <v>20</v>
      </c>
      <c r="E99" s="11">
        <v>335806007</v>
      </c>
    </row>
    <row r="100" spans="1:5" ht="18" x14ac:dyDescent="0.25">
      <c r="A100" s="9" t="str">
        <f>VLOOKUP(B100,'[1]LISTADO ATM'!$A$2:$C$817,3,0)</f>
        <v>NORTE</v>
      </c>
      <c r="B100" s="4">
        <v>965</v>
      </c>
      <c r="C100" s="4" t="str">
        <f>VLOOKUP(B100,'[1]LISTADO ATM'!$A$2:$B$816,2,0)</f>
        <v xml:space="preserve">ATM S/M La Fuente FUN (Santiago) </v>
      </c>
      <c r="D100" s="24" t="s">
        <v>20</v>
      </c>
      <c r="E100" s="11">
        <v>335806026</v>
      </c>
    </row>
    <row r="101" spans="1:5" ht="18" x14ac:dyDescent="0.25">
      <c r="A101" s="9" t="str">
        <f>VLOOKUP(B101,'[1]LISTADO ATM'!$A$2:$C$817,3,0)</f>
        <v>NORTE</v>
      </c>
      <c r="B101" s="4">
        <v>712</v>
      </c>
      <c r="C101" s="4" t="str">
        <f>VLOOKUP(B101,'[1]LISTADO ATM'!$A$2:$B$816,2,0)</f>
        <v xml:space="preserve">ATM Oficina Imbert </v>
      </c>
      <c r="D101" s="24" t="s">
        <v>20</v>
      </c>
      <c r="E101" s="25">
        <v>335807404</v>
      </c>
    </row>
    <row r="102" spans="1:5" ht="18" x14ac:dyDescent="0.25">
      <c r="A102" s="9" t="str">
        <f>VLOOKUP(B102,'[1]LISTADO ATM'!$A$2:$C$817,3,0)</f>
        <v>DISTRITO NACIONAL</v>
      </c>
      <c r="B102" s="4">
        <v>734</v>
      </c>
      <c r="C102" s="4" t="str">
        <f>VLOOKUP(B102,'[1]LISTADO ATM'!$A$2:$B$816,2,0)</f>
        <v xml:space="preserve">ATM Oficina Independencia I </v>
      </c>
      <c r="D102" s="24" t="s">
        <v>20</v>
      </c>
      <c r="E102" s="25">
        <v>335807412</v>
      </c>
    </row>
    <row r="103" spans="1:5" ht="18" x14ac:dyDescent="0.25">
      <c r="A103" s="9" t="str">
        <f>VLOOKUP(B103,'[1]LISTADO ATM'!$A$2:$C$817,3,0)</f>
        <v>NORTE</v>
      </c>
      <c r="B103" s="4">
        <v>956</v>
      </c>
      <c r="C103" s="4" t="str">
        <f>VLOOKUP(B103,'[1]LISTADO ATM'!$A$2:$B$816,2,0)</f>
        <v xml:space="preserve">ATM Autoservicio El Jaya (SFM) </v>
      </c>
      <c r="D103" s="24" t="s">
        <v>20</v>
      </c>
      <c r="E103" s="25">
        <v>335807492</v>
      </c>
    </row>
    <row r="104" spans="1:5" ht="18" x14ac:dyDescent="0.25">
      <c r="A104" s="9" t="str">
        <f>VLOOKUP(B104,'[1]LISTADO ATM'!$A$2:$C$817,3,0)</f>
        <v>NORTE</v>
      </c>
      <c r="B104" s="4">
        <v>333</v>
      </c>
      <c r="C104" s="4" t="str">
        <f>VLOOKUP(B104,'[1]LISTADO ATM'!$A$2:$B$816,2,0)</f>
        <v>ATM Oficina Turey Maimón</v>
      </c>
      <c r="D104" s="24" t="s">
        <v>20</v>
      </c>
      <c r="E104" s="11">
        <v>335805888</v>
      </c>
    </row>
    <row r="105" spans="1:5" ht="21" customHeight="1" x14ac:dyDescent="0.25">
      <c r="A105" s="9" t="str">
        <f>VLOOKUP(B105,'[1]LISTADO ATM'!$A$2:$C$817,3,0)</f>
        <v>ESTE</v>
      </c>
      <c r="B105" s="4">
        <v>480</v>
      </c>
      <c r="C105" s="4" t="str">
        <f>VLOOKUP(B105,'[1]LISTADO ATM'!$A$2:$B$816,2,0)</f>
        <v>ATM UNP Farmaconal Higuey</v>
      </c>
      <c r="D105" s="24" t="s">
        <v>20</v>
      </c>
      <c r="E105" s="11">
        <v>335805912</v>
      </c>
    </row>
    <row r="106" spans="1:5" ht="18" x14ac:dyDescent="0.25">
      <c r="A106" s="9" t="str">
        <f>VLOOKUP(B106,'[1]LISTADO ATM'!$A$2:$C$817,3,0)</f>
        <v>NORTE</v>
      </c>
      <c r="B106" s="4">
        <v>756</v>
      </c>
      <c r="C106" s="4" t="str">
        <f>VLOOKUP(B106,'[1]LISTADO ATM'!$A$2:$B$816,2,0)</f>
        <v xml:space="preserve">ATM UNP Villa La Mata (Cotuí) </v>
      </c>
      <c r="D106" s="24" t="s">
        <v>20</v>
      </c>
      <c r="E106" s="11">
        <v>335805999</v>
      </c>
    </row>
    <row r="107" spans="1:5" ht="18" x14ac:dyDescent="0.25">
      <c r="A107" s="9" t="str">
        <f>VLOOKUP(B107,'[1]LISTADO ATM'!$A$2:$C$817,3,0)</f>
        <v>DISTRITO NACIONAL</v>
      </c>
      <c r="B107" s="4">
        <v>938</v>
      </c>
      <c r="C107" s="4" t="str">
        <f>VLOOKUP(B107,'[1]LISTADO ATM'!$A$2:$B$816,2,0)</f>
        <v xml:space="preserve">ATM Autobanco Oficina Filadelfia Plaza </v>
      </c>
      <c r="D107" s="24" t="s">
        <v>20</v>
      </c>
      <c r="E107" s="11">
        <v>335806004</v>
      </c>
    </row>
    <row r="108" spans="1:5" ht="18" x14ac:dyDescent="0.25">
      <c r="A108" s="9" t="str">
        <f>VLOOKUP(B108,'[1]LISTADO ATM'!$A$2:$C$817,3,0)</f>
        <v>NORTE</v>
      </c>
      <c r="B108" s="4">
        <v>752</v>
      </c>
      <c r="C108" s="4" t="str">
        <f>VLOOKUP(B108,'[1]LISTADO ATM'!$A$2:$B$816,2,0)</f>
        <v xml:space="preserve">ATM UNP Las Carolinas (La Vega) </v>
      </c>
      <c r="D108" s="24" t="s">
        <v>20</v>
      </c>
      <c r="E108" s="11">
        <v>335806984</v>
      </c>
    </row>
    <row r="109" spans="1:5" ht="18" x14ac:dyDescent="0.25">
      <c r="A109" s="9" t="str">
        <f>VLOOKUP(B109,'[1]LISTADO ATM'!$A$2:$C$817,3,0)</f>
        <v>ESTE</v>
      </c>
      <c r="B109" s="4">
        <v>211</v>
      </c>
      <c r="C109" s="4" t="str">
        <f>VLOOKUP(B109,'[1]LISTADO ATM'!$A$2:$B$816,2,0)</f>
        <v xml:space="preserve">ATM Oficina La Romana I </v>
      </c>
      <c r="D109" s="24" t="s">
        <v>20</v>
      </c>
      <c r="E109" s="11">
        <v>335806009</v>
      </c>
    </row>
    <row r="110" spans="1:5" ht="18" x14ac:dyDescent="0.25">
      <c r="A110" s="9" t="str">
        <f>VLOOKUP(B110,'[1]LISTADO ATM'!$A$2:$C$817,3,0)</f>
        <v>ESTE</v>
      </c>
      <c r="B110" s="4">
        <v>219</v>
      </c>
      <c r="C110" s="4" t="str">
        <f>VLOOKUP(B110,'[1]LISTADO ATM'!$A$2:$B$816,2,0)</f>
        <v xml:space="preserve">ATM Oficina La Altagracia (Higuey) </v>
      </c>
      <c r="D110" s="24" t="s">
        <v>20</v>
      </c>
      <c r="E110" s="11">
        <v>335806065</v>
      </c>
    </row>
    <row r="111" spans="1:5" ht="18" x14ac:dyDescent="0.25">
      <c r="A111" s="9" t="str">
        <f>VLOOKUP(B111,'[1]LISTADO ATM'!$A$2:$C$817,3,0)</f>
        <v>ESTE</v>
      </c>
      <c r="B111" s="4">
        <v>399</v>
      </c>
      <c r="C111" s="4" t="str">
        <f>VLOOKUP(B111,'[1]LISTADO ATM'!$A$2:$B$816,2,0)</f>
        <v xml:space="preserve">ATM Oficina La Romana II </v>
      </c>
      <c r="D111" s="24" t="s">
        <v>20</v>
      </c>
      <c r="E111" s="25">
        <v>335807058</v>
      </c>
    </row>
    <row r="112" spans="1:5" ht="18" x14ac:dyDescent="0.25">
      <c r="A112" s="9" t="str">
        <f>VLOOKUP(B112,'[1]LISTADO ATM'!$A$2:$C$817,3,0)</f>
        <v>SUR</v>
      </c>
      <c r="B112" s="4">
        <v>342</v>
      </c>
      <c r="C112" s="4" t="str">
        <f>VLOOKUP(B112,'[1]LISTADO ATM'!$A$2:$B$816,2,0)</f>
        <v>ATM Oficina Obras Públicas Azua</v>
      </c>
      <c r="D112" s="24" t="s">
        <v>20</v>
      </c>
      <c r="E112" s="25">
        <v>335807435</v>
      </c>
    </row>
    <row r="113" spans="1:5" ht="18" x14ac:dyDescent="0.25">
      <c r="A113" s="9" t="e">
        <f>VLOOKUP(B113,'[1]LISTADO ATM'!$A$2:$C$817,3,0)</f>
        <v>#N/A</v>
      </c>
      <c r="B113" s="4">
        <v>497</v>
      </c>
      <c r="C113" s="4" t="e">
        <f>VLOOKUP(B113,'[1]LISTADO ATM'!$A$2:$B$816,2,0)</f>
        <v>#N/A</v>
      </c>
      <c r="D113" s="24" t="s">
        <v>20</v>
      </c>
      <c r="E113" s="25">
        <v>335807467</v>
      </c>
    </row>
    <row r="114" spans="1:5" ht="18" x14ac:dyDescent="0.25">
      <c r="A114" s="9" t="str">
        <f>VLOOKUP(B114,'[1]LISTADO ATM'!$A$2:$C$817,3,0)</f>
        <v>SUR</v>
      </c>
      <c r="B114" s="4">
        <v>89</v>
      </c>
      <c r="C114" s="4" t="str">
        <f>VLOOKUP(B114,'[1]LISTADO ATM'!$A$2:$B$816,2,0)</f>
        <v xml:space="preserve">ATM UNP El Cercado (San Juan) </v>
      </c>
      <c r="D114" s="24" t="s">
        <v>20</v>
      </c>
      <c r="E114" s="25">
        <v>335807715</v>
      </c>
    </row>
    <row r="115" spans="1:5" ht="18" x14ac:dyDescent="0.25">
      <c r="A115" s="9" t="str">
        <f>VLOOKUP(B115,'[1]LISTADO ATM'!$A$2:$C$817,3,0)</f>
        <v>NORTE</v>
      </c>
      <c r="B115" s="4">
        <v>292</v>
      </c>
      <c r="C115" s="4" t="str">
        <f>VLOOKUP(B115,'[1]LISTADO ATM'!$A$2:$B$816,2,0)</f>
        <v xml:space="preserve">ATM UNP Castañuelas (Montecristi) </v>
      </c>
      <c r="D115" s="24" t="s">
        <v>20</v>
      </c>
      <c r="E115" s="11">
        <v>335806016</v>
      </c>
    </row>
    <row r="116" spans="1:5" ht="18" x14ac:dyDescent="0.25">
      <c r="A116" s="9" t="str">
        <f>VLOOKUP(B116,'[1]LISTADO ATM'!$A$2:$C$817,3,0)</f>
        <v>NORTE</v>
      </c>
      <c r="B116" s="4">
        <v>93</v>
      </c>
      <c r="C116" s="4" t="str">
        <f>VLOOKUP(B116,'[1]LISTADO ATM'!$A$2:$B$816,2,0)</f>
        <v xml:space="preserve">ATM Oficina Cotuí </v>
      </c>
      <c r="D116" s="24" t="s">
        <v>20</v>
      </c>
      <c r="E116" s="11">
        <v>335807659</v>
      </c>
    </row>
    <row r="117" spans="1:5" ht="18" x14ac:dyDescent="0.25">
      <c r="A117" s="9" t="str">
        <f>VLOOKUP(B117,'[1]LISTADO ATM'!$A$2:$C$817,3,0)</f>
        <v>DISTRITO NACIONAL</v>
      </c>
      <c r="B117" s="4">
        <v>232</v>
      </c>
      <c r="C117" s="4" t="str">
        <f>VLOOKUP(B117,'[1]LISTADO ATM'!$A$2:$B$816,2,0)</f>
        <v xml:space="preserve">ATM S/M Nacional Charles de Gaulle </v>
      </c>
      <c r="D117" s="24" t="s">
        <v>20</v>
      </c>
      <c r="E117" s="11">
        <v>335807217</v>
      </c>
    </row>
    <row r="118" spans="1:5" ht="18.75" thickBot="1" x14ac:dyDescent="0.3">
      <c r="A118" s="6" t="s">
        <v>11</v>
      </c>
      <c r="B118" s="12">
        <f>COUNT(B9:B117)</f>
        <v>109</v>
      </c>
      <c r="C118" s="40"/>
      <c r="D118" s="41"/>
      <c r="E118" s="42"/>
    </row>
    <row r="119" spans="1:5" ht="15.75" thickBot="1" x14ac:dyDescent="0.3">
      <c r="E119" s="8"/>
    </row>
    <row r="120" spans="1:5" ht="18.75" thickBot="1" x14ac:dyDescent="0.3">
      <c r="A120" s="28" t="s">
        <v>18</v>
      </c>
      <c r="B120" s="29"/>
      <c r="C120" s="29"/>
      <c r="D120" s="29"/>
      <c r="E120" s="30"/>
    </row>
    <row r="121" spans="1:5" ht="18" x14ac:dyDescent="0.25">
      <c r="A121" s="2" t="s">
        <v>5</v>
      </c>
      <c r="B121" s="2" t="s">
        <v>6</v>
      </c>
      <c r="C121" s="3" t="s">
        <v>7</v>
      </c>
      <c r="D121" s="3" t="s">
        <v>8</v>
      </c>
      <c r="E121" s="3" t="s">
        <v>9</v>
      </c>
    </row>
    <row r="122" spans="1:5" ht="18" x14ac:dyDescent="0.25">
      <c r="A122" s="9" t="str">
        <f>VLOOKUP(B122,'[1]LISTADO ATM'!$A$2:$C$817,3,0)</f>
        <v>DISTRITO NACIONAL</v>
      </c>
      <c r="B122" s="4">
        <v>701</v>
      </c>
      <c r="C122" s="4" t="str">
        <f>VLOOKUP(B122,'[1]LISTADO ATM'!$A$2:$B$816,2,0)</f>
        <v>ATM Autoservicio Los Alcarrizos</v>
      </c>
      <c r="D122" s="22" t="s">
        <v>10</v>
      </c>
      <c r="E122" s="11">
        <v>335805531</v>
      </c>
    </row>
    <row r="123" spans="1:5" ht="18" x14ac:dyDescent="0.25">
      <c r="A123" s="9" t="str">
        <f>VLOOKUP(B123,'[1]LISTADO ATM'!$A$2:$C$817,3,0)</f>
        <v>ESTE</v>
      </c>
      <c r="B123" s="4">
        <v>824</v>
      </c>
      <c r="C123" s="4" t="str">
        <f>VLOOKUP(B123,'[1]LISTADO ATM'!$A$2:$B$816,2,0)</f>
        <v xml:space="preserve">ATM Multiplaza (Higuey) </v>
      </c>
      <c r="D123" s="22" t="s">
        <v>10</v>
      </c>
      <c r="E123" s="11">
        <v>335805756</v>
      </c>
    </row>
    <row r="124" spans="1:5" ht="18" x14ac:dyDescent="0.25">
      <c r="A124" s="9" t="str">
        <f>VLOOKUP(B124,'[1]LISTADO ATM'!$A$2:$C$817,3,0)</f>
        <v>ESTE</v>
      </c>
      <c r="B124" s="4">
        <v>612</v>
      </c>
      <c r="C124" s="4" t="str">
        <f>VLOOKUP(B124,'[1]LISTADO ATM'!$A$2:$B$816,2,0)</f>
        <v xml:space="preserve">ATM Plaza Orense (La Romana) </v>
      </c>
      <c r="D124" s="22" t="s">
        <v>10</v>
      </c>
      <c r="E124" s="11">
        <v>335805829</v>
      </c>
    </row>
    <row r="125" spans="1:5" ht="18" x14ac:dyDescent="0.25">
      <c r="A125" s="9" t="str">
        <f>VLOOKUP(B125,'[1]LISTADO ATM'!$A$2:$C$817,3,0)</f>
        <v>ESTE</v>
      </c>
      <c r="B125" s="4">
        <v>104</v>
      </c>
      <c r="C125" s="4" t="str">
        <f>VLOOKUP(B125,'[1]LISTADO ATM'!$A$2:$B$816,2,0)</f>
        <v xml:space="preserve">ATM Jumbo Higuey </v>
      </c>
      <c r="D125" s="22" t="s">
        <v>10</v>
      </c>
      <c r="E125" s="11">
        <v>335805972</v>
      </c>
    </row>
    <row r="126" spans="1:5" ht="18" x14ac:dyDescent="0.25">
      <c r="A126" s="9" t="str">
        <f>VLOOKUP(B126,'[1]LISTADO ATM'!$A$2:$C$817,3,0)</f>
        <v>DISTRITO NACIONAL</v>
      </c>
      <c r="B126" s="4">
        <v>231</v>
      </c>
      <c r="C126" s="4" t="str">
        <f>VLOOKUP(B126,'[1]LISTADO ATM'!$A$2:$B$816,2,0)</f>
        <v xml:space="preserve">ATM Oficina Zona Oriental </v>
      </c>
      <c r="D126" s="22" t="s">
        <v>10</v>
      </c>
      <c r="E126" s="11">
        <v>335806011</v>
      </c>
    </row>
    <row r="127" spans="1:5" ht="18" x14ac:dyDescent="0.25">
      <c r="A127" s="9" t="str">
        <f>VLOOKUP(B127,'[1]LISTADO ATM'!$A$2:$C$817,3,0)</f>
        <v>DISTRITO NACIONAL</v>
      </c>
      <c r="B127" s="4">
        <v>390</v>
      </c>
      <c r="C127" s="4" t="str">
        <f>VLOOKUP(B127,'[1]LISTADO ATM'!$A$2:$B$816,2,0)</f>
        <v xml:space="preserve">ATM Oficina Boca Chica II </v>
      </c>
      <c r="D127" s="22" t="s">
        <v>10</v>
      </c>
      <c r="E127" s="25">
        <v>335807022</v>
      </c>
    </row>
    <row r="128" spans="1:5" ht="18" x14ac:dyDescent="0.25">
      <c r="A128" s="9" t="str">
        <f>VLOOKUP(B128,'[1]LISTADO ATM'!$A$2:$C$817,3,0)</f>
        <v>DISTRITO NACIONAL</v>
      </c>
      <c r="B128" s="4">
        <v>670</v>
      </c>
      <c r="C128" s="4" t="str">
        <f>VLOOKUP(B128,'[1]LISTADO ATM'!$A$2:$B$816,2,0)</f>
        <v>ATM Estación Texaco Algodón</v>
      </c>
      <c r="D128" s="22" t="s">
        <v>10</v>
      </c>
      <c r="E128" s="25">
        <v>335807050</v>
      </c>
    </row>
    <row r="129" spans="1:5" ht="18" x14ac:dyDescent="0.25">
      <c r="A129" s="9" t="str">
        <f>VLOOKUP(B129,'[1]LISTADO ATM'!$A$2:$C$817,3,0)</f>
        <v>NORTE</v>
      </c>
      <c r="B129" s="4">
        <v>747</v>
      </c>
      <c r="C129" s="4" t="str">
        <f>VLOOKUP(B129,'[1]LISTADO ATM'!$A$2:$B$816,2,0)</f>
        <v xml:space="preserve">ATM Club BR (Santiago) </v>
      </c>
      <c r="D129" s="22" t="s">
        <v>10</v>
      </c>
      <c r="E129" s="25">
        <v>335807165</v>
      </c>
    </row>
    <row r="130" spans="1:5" ht="18" x14ac:dyDescent="0.25">
      <c r="A130" s="9" t="str">
        <f>VLOOKUP(B130,'[1]LISTADO ATM'!$A$2:$C$817,3,0)</f>
        <v>NORTE</v>
      </c>
      <c r="B130" s="4">
        <v>171</v>
      </c>
      <c r="C130" s="4" t="str">
        <f>VLOOKUP(B130,'[1]LISTADO ATM'!$A$2:$B$816,2,0)</f>
        <v xml:space="preserve">ATM Oficina Moca </v>
      </c>
      <c r="D130" s="22" t="s">
        <v>10</v>
      </c>
      <c r="E130" s="25">
        <v>335807348</v>
      </c>
    </row>
    <row r="131" spans="1:5" ht="18" x14ac:dyDescent="0.25">
      <c r="A131" s="9" t="str">
        <f>VLOOKUP(B131,'[1]LISTADO ATM'!$A$2:$C$817,3,0)</f>
        <v>DISTRITO NACIONAL</v>
      </c>
      <c r="B131" s="4">
        <v>540</v>
      </c>
      <c r="C131" s="4" t="str">
        <f>VLOOKUP(B131,'[1]LISTADO ATM'!$A$2:$B$816,2,0)</f>
        <v xml:space="preserve">ATM Autoservicio Sambil I </v>
      </c>
      <c r="D131" s="22" t="s">
        <v>10</v>
      </c>
      <c r="E131" s="25">
        <v>335807399</v>
      </c>
    </row>
    <row r="132" spans="1:5" ht="18" x14ac:dyDescent="0.25">
      <c r="A132" s="9" t="str">
        <f>VLOOKUP(B132,'[1]LISTADO ATM'!$A$2:$C$817,3,0)</f>
        <v>SUR</v>
      </c>
      <c r="B132" s="4">
        <v>829</v>
      </c>
      <c r="C132" s="4" t="str">
        <f>VLOOKUP(B132,'[1]LISTADO ATM'!$A$2:$B$816,2,0)</f>
        <v xml:space="preserve">ATM UNP Multicentro Sirena Baní </v>
      </c>
      <c r="D132" s="22" t="s">
        <v>10</v>
      </c>
      <c r="E132" s="25">
        <v>335807444</v>
      </c>
    </row>
    <row r="133" spans="1:5" ht="18" x14ac:dyDescent="0.25">
      <c r="A133" s="9" t="str">
        <f>VLOOKUP(B133,'[1]LISTADO ATM'!$A$2:$C$817,3,0)</f>
        <v>NORTE</v>
      </c>
      <c r="B133" s="4">
        <v>775</v>
      </c>
      <c r="C133" s="4" t="str">
        <f>VLOOKUP(B133,'[1]LISTADO ATM'!$A$2:$B$816,2,0)</f>
        <v xml:space="preserve">ATM S/M Lilo (Montecristi) </v>
      </c>
      <c r="D133" s="22" t="s">
        <v>10</v>
      </c>
      <c r="E133" s="25">
        <v>335804472</v>
      </c>
    </row>
    <row r="134" spans="1:5" ht="18" x14ac:dyDescent="0.25">
      <c r="A134" s="9" t="str">
        <f>VLOOKUP(B134,'[1]LISTADO ATM'!$A$2:$C$817,3,0)</f>
        <v>SUR</v>
      </c>
      <c r="B134" s="4">
        <v>592</v>
      </c>
      <c r="C134" s="4" t="str">
        <f>VLOOKUP(B134,'[1]LISTADO ATM'!$A$2:$B$816,2,0)</f>
        <v xml:space="preserve">ATM Centro de Caja San Cristóbal I </v>
      </c>
      <c r="D134" s="22" t="s">
        <v>10</v>
      </c>
      <c r="E134" s="25">
        <v>335805729</v>
      </c>
    </row>
    <row r="135" spans="1:5" ht="18" x14ac:dyDescent="0.25">
      <c r="A135" s="9" t="str">
        <f>VLOOKUP(B135,'[1]LISTADO ATM'!$A$2:$C$817,3,0)</f>
        <v>DISTRITO NACIONAL</v>
      </c>
      <c r="B135" s="4">
        <v>183</v>
      </c>
      <c r="C135" s="4" t="str">
        <f>VLOOKUP(B135,'[1]LISTADO ATM'!$A$2:$B$816,2,0)</f>
        <v>ATM Estación Nativa Km. 22 Aut. Duarte.</v>
      </c>
      <c r="D135" s="22" t="s">
        <v>10</v>
      </c>
      <c r="E135" s="25">
        <v>335807478</v>
      </c>
    </row>
    <row r="136" spans="1:5" ht="18" x14ac:dyDescent="0.25">
      <c r="A136" s="9" t="str">
        <f>VLOOKUP(B136,'[1]LISTADO ATM'!$A$2:$C$817,3,0)</f>
        <v>ESTE</v>
      </c>
      <c r="B136" s="4">
        <v>660</v>
      </c>
      <c r="C136" s="4" t="str">
        <f>VLOOKUP(B136,'[1]LISTADO ATM'!$A$2:$B$816,2,0)</f>
        <v>ATM Oficina Romana Norte II</v>
      </c>
      <c r="D136" s="22" t="s">
        <v>10</v>
      </c>
      <c r="E136" s="25">
        <v>335807481</v>
      </c>
    </row>
    <row r="137" spans="1:5" ht="18" x14ac:dyDescent="0.25">
      <c r="A137" s="9" t="str">
        <f>VLOOKUP(B137,'[1]LISTADO ATM'!$A$2:$C$817,3,0)</f>
        <v>NORTE</v>
      </c>
      <c r="B137" s="4">
        <v>605</v>
      </c>
      <c r="C137" s="4" t="str">
        <f>VLOOKUP(B137,'[1]LISTADO ATM'!$A$2:$B$816,2,0)</f>
        <v xml:space="preserve">ATM Oficina Bonao I </v>
      </c>
      <c r="D137" s="22" t="s">
        <v>10</v>
      </c>
      <c r="E137" s="25">
        <v>335807500</v>
      </c>
    </row>
    <row r="138" spans="1:5" ht="18" x14ac:dyDescent="0.25">
      <c r="A138" s="9" t="str">
        <f>VLOOKUP(B138,'[1]LISTADO ATM'!$A$2:$C$817,3,0)</f>
        <v>DISTRITO NACIONAL</v>
      </c>
      <c r="B138" s="4">
        <v>31</v>
      </c>
      <c r="C138" s="4" t="str">
        <f>VLOOKUP(B138,'[1]LISTADO ATM'!$A$2:$B$816,2,0)</f>
        <v xml:space="preserve">ATM Oficina San Martín I </v>
      </c>
      <c r="D138" s="22" t="s">
        <v>10</v>
      </c>
      <c r="E138" s="25">
        <v>335807522</v>
      </c>
    </row>
    <row r="139" spans="1:5" ht="18" x14ac:dyDescent="0.25">
      <c r="A139" s="9" t="str">
        <f>VLOOKUP(B139,'[1]LISTADO ATM'!$A$2:$C$817,3,0)</f>
        <v>DISTRITO NACIONAL</v>
      </c>
      <c r="B139" s="4">
        <v>165</v>
      </c>
      <c r="C139" s="4" t="str">
        <f>VLOOKUP(B139,'[1]LISTADO ATM'!$A$2:$B$816,2,0)</f>
        <v>ATM Autoservicio Megacentro</v>
      </c>
      <c r="D139" s="22" t="s">
        <v>10</v>
      </c>
      <c r="E139" s="25">
        <v>335807547</v>
      </c>
    </row>
    <row r="140" spans="1:5" ht="18" x14ac:dyDescent="0.25">
      <c r="A140" s="9" t="str">
        <f>VLOOKUP(B140,'[1]LISTADO ATM'!$A$2:$C$817,3,0)</f>
        <v>DISTRITO NACIONAL</v>
      </c>
      <c r="B140" s="4">
        <v>354</v>
      </c>
      <c r="C140" s="4" t="str">
        <f>VLOOKUP(B140,'[1]LISTADO ATM'!$A$2:$B$816,2,0)</f>
        <v xml:space="preserve">ATM Oficina Núñez de Cáceres II </v>
      </c>
      <c r="D140" s="22" t="s">
        <v>10</v>
      </c>
      <c r="E140" s="25">
        <v>335807565</v>
      </c>
    </row>
    <row r="141" spans="1:5" ht="18" x14ac:dyDescent="0.25">
      <c r="A141" s="9" t="str">
        <f>VLOOKUP(B141,'[1]LISTADO ATM'!$A$2:$C$817,3,0)</f>
        <v>DISTRITO NACIONAL</v>
      </c>
      <c r="B141" s="4">
        <v>32</v>
      </c>
      <c r="C141" s="4" t="str">
        <f>VLOOKUP(B141,'[1]LISTADO ATM'!$A$2:$B$816,2,0)</f>
        <v xml:space="preserve">ATM Oficina San Martín II </v>
      </c>
      <c r="D141" s="22" t="s">
        <v>10</v>
      </c>
      <c r="E141" s="25">
        <v>335807691</v>
      </c>
    </row>
    <row r="142" spans="1:5" ht="18" x14ac:dyDescent="0.25">
      <c r="A142" s="9" t="str">
        <f>VLOOKUP(B142,'[1]LISTADO ATM'!$A$2:$C$817,3,0)</f>
        <v>DISTRITO NACIONAL</v>
      </c>
      <c r="B142" s="4">
        <v>551</v>
      </c>
      <c r="C142" s="4" t="str">
        <f>VLOOKUP(B142,'[1]LISTADO ATM'!$A$2:$B$816,2,0)</f>
        <v xml:space="preserve">ATM Oficina Padre Castellanos </v>
      </c>
      <c r="D142" s="22" t="s">
        <v>10</v>
      </c>
      <c r="E142" s="25">
        <v>335807697</v>
      </c>
    </row>
    <row r="143" spans="1:5" ht="18" x14ac:dyDescent="0.25">
      <c r="A143" s="9" t="str">
        <f>VLOOKUP(B143,'[1]LISTADO ATM'!$A$2:$C$817,3,0)</f>
        <v>DISTRITO NACIONAL</v>
      </c>
      <c r="B143" s="4">
        <v>931</v>
      </c>
      <c r="C143" s="4" t="str">
        <f>VLOOKUP(B143,'[1]LISTADO ATM'!$A$2:$B$816,2,0)</f>
        <v xml:space="preserve">ATM Autobanco Luperón I </v>
      </c>
      <c r="D143" s="22" t="s">
        <v>10</v>
      </c>
      <c r="E143" s="25">
        <v>335807681</v>
      </c>
    </row>
    <row r="144" spans="1:5" ht="18" x14ac:dyDescent="0.25">
      <c r="A144" s="9" t="str">
        <f>VLOOKUP(B144,'[1]LISTADO ATM'!$A$2:$C$817,3,0)</f>
        <v>DISTRITO NACIONAL</v>
      </c>
      <c r="B144" s="4">
        <v>541</v>
      </c>
      <c r="C144" s="4" t="str">
        <f>VLOOKUP(B144,'[1]LISTADO ATM'!$A$2:$B$816,2,0)</f>
        <v xml:space="preserve">ATM Oficina Sambil II </v>
      </c>
      <c r="D144" s="22" t="s">
        <v>10</v>
      </c>
      <c r="E144" s="25">
        <v>335807674</v>
      </c>
    </row>
    <row r="145" spans="1:5" ht="18" x14ac:dyDescent="0.25">
      <c r="A145" s="9" t="str">
        <f>VLOOKUP(B145,'[1]LISTADO ATM'!$A$2:$C$817,3,0)</f>
        <v>DISTRITO NACIONAL</v>
      </c>
      <c r="B145" s="4">
        <v>359</v>
      </c>
      <c r="C145" s="4" t="str">
        <f>VLOOKUP(B145,'[1]LISTADO ATM'!$A$2:$B$816,2,0)</f>
        <v>ATM S/M Bravo Ozama</v>
      </c>
      <c r="D145" s="22" t="s">
        <v>10</v>
      </c>
      <c r="E145" s="25">
        <v>335807701</v>
      </c>
    </row>
    <row r="146" spans="1:5" ht="18" x14ac:dyDescent="0.25">
      <c r="A146" s="9" t="str">
        <f>VLOOKUP(B146,'[1]LISTADO ATM'!$A$2:$C$817,3,0)</f>
        <v>NORTE</v>
      </c>
      <c r="B146" s="4">
        <v>862</v>
      </c>
      <c r="C146" s="4" t="str">
        <f>VLOOKUP(B146,'[1]LISTADO ATM'!$A$2:$B$816,2,0)</f>
        <v xml:space="preserve">ATM S/M Doble A (Sabaneta) </v>
      </c>
      <c r="D146" s="22" t="s">
        <v>10</v>
      </c>
      <c r="E146" s="25">
        <v>335807706</v>
      </c>
    </row>
    <row r="147" spans="1:5" ht="18" x14ac:dyDescent="0.25">
      <c r="A147" s="9" t="str">
        <f>VLOOKUP(B147,'[1]LISTADO ATM'!$A$2:$C$817,3,0)</f>
        <v>NORTE</v>
      </c>
      <c r="B147" s="4">
        <v>645</v>
      </c>
      <c r="C147" s="4" t="str">
        <f>VLOOKUP(B147,'[1]LISTADO ATM'!$A$2:$B$816,2,0)</f>
        <v xml:space="preserve">ATM UNP Cabrera </v>
      </c>
      <c r="D147" s="22" t="s">
        <v>10</v>
      </c>
      <c r="E147" s="25">
        <v>335807710</v>
      </c>
    </row>
    <row r="148" spans="1:5" ht="18" x14ac:dyDescent="0.25">
      <c r="A148" s="9" t="str">
        <f>VLOOKUP(B148,'[1]LISTADO ATM'!$A$2:$C$817,3,0)</f>
        <v>DISTRITO NACIONAL</v>
      </c>
      <c r="B148" s="4">
        <v>967</v>
      </c>
      <c r="C148" s="4" t="str">
        <f>VLOOKUP(B148,'[1]LISTADO ATM'!$A$2:$B$816,2,0)</f>
        <v xml:space="preserve">ATM UNP Hiper Olé Autopista Duarte </v>
      </c>
      <c r="D148" s="22" t="s">
        <v>10</v>
      </c>
      <c r="E148" s="25">
        <v>335807726</v>
      </c>
    </row>
    <row r="149" spans="1:5" ht="18" x14ac:dyDescent="0.25">
      <c r="A149" s="9" t="str">
        <f>VLOOKUP(B149,'[1]LISTADO ATM'!$A$2:$C$817,3,0)</f>
        <v>DISTRITO NACIONAL</v>
      </c>
      <c r="B149" s="4">
        <v>755</v>
      </c>
      <c r="C149" s="4" t="str">
        <f>VLOOKUP(B149,'[1]LISTADO ATM'!$A$2:$B$816,2,0)</f>
        <v xml:space="preserve">ATM Oficina Galería del Este (Plaza) </v>
      </c>
      <c r="D149" s="22" t="s">
        <v>10</v>
      </c>
      <c r="E149" s="25">
        <v>335807730</v>
      </c>
    </row>
    <row r="150" spans="1:5" ht="18" x14ac:dyDescent="0.25">
      <c r="A150" s="9" t="str">
        <f>VLOOKUP(B150,'[1]LISTADO ATM'!$A$2:$C$817,3,0)</f>
        <v>NORTE</v>
      </c>
      <c r="B150" s="4">
        <v>944</v>
      </c>
      <c r="C150" s="4" t="str">
        <f>VLOOKUP(B150,'[1]LISTADO ATM'!$A$2:$B$816,2,0)</f>
        <v xml:space="preserve">ATM UNP Mao </v>
      </c>
      <c r="D150" s="22" t="s">
        <v>10</v>
      </c>
      <c r="E150" s="25">
        <v>335807718</v>
      </c>
    </row>
    <row r="151" spans="1:5" ht="18" x14ac:dyDescent="0.25">
      <c r="A151" s="9" t="str">
        <f>VLOOKUP(B151,'[1]LISTADO ATM'!$A$2:$C$817,3,0)</f>
        <v>SUR</v>
      </c>
      <c r="B151" s="4">
        <v>873</v>
      </c>
      <c r="C151" s="4" t="str">
        <f>VLOOKUP(B151,'[1]LISTADO ATM'!$A$2:$B$816,2,0)</f>
        <v xml:space="preserve">ATM Centro de Caja San Cristóbal II </v>
      </c>
      <c r="D151" s="22" t="s">
        <v>10</v>
      </c>
      <c r="E151" s="25">
        <v>335807820</v>
      </c>
    </row>
    <row r="152" spans="1:5" ht="18" x14ac:dyDescent="0.25">
      <c r="A152" s="9" t="str">
        <f>VLOOKUP(B152,'[1]LISTADO ATM'!$A$2:$C$817,3,0)</f>
        <v>NORTE</v>
      </c>
      <c r="B152" s="4">
        <v>157</v>
      </c>
      <c r="C152" s="4" t="str">
        <f>VLOOKUP(B152,'[1]LISTADO ATM'!$A$2:$B$816,2,0)</f>
        <v xml:space="preserve">ATM Oficina Samaná </v>
      </c>
      <c r="D152" s="22" t="s">
        <v>10</v>
      </c>
      <c r="E152" s="25">
        <v>335807829</v>
      </c>
    </row>
    <row r="153" spans="1:5" ht="18" x14ac:dyDescent="0.25">
      <c r="A153" s="9" t="str">
        <f>VLOOKUP(B153,'[1]LISTADO ATM'!$A$2:$C$817,3,0)</f>
        <v>DISTRITO NACIONAL</v>
      </c>
      <c r="B153" s="4">
        <v>54</v>
      </c>
      <c r="C153" s="4" t="str">
        <f>VLOOKUP(B153,'[1]LISTADO ATM'!$A$2:$B$816,2,0)</f>
        <v xml:space="preserve">ATM Autoservicio Galería 360 </v>
      </c>
      <c r="D153" s="22" t="s">
        <v>10</v>
      </c>
      <c r="E153" s="25">
        <v>335807831</v>
      </c>
    </row>
    <row r="154" spans="1:5" ht="18" x14ac:dyDescent="0.25">
      <c r="A154" s="9" t="str">
        <f>VLOOKUP(B154,'[1]LISTADO ATM'!$A$2:$C$817,3,0)</f>
        <v>DISTRITO NACIONAL</v>
      </c>
      <c r="B154" s="4">
        <v>793</v>
      </c>
      <c r="C154" s="4" t="str">
        <f>VLOOKUP(B154,'[1]LISTADO ATM'!$A$2:$B$816,2,0)</f>
        <v xml:space="preserve">ATM Centro de Caja Agora Mall </v>
      </c>
      <c r="D154" s="22" t="s">
        <v>10</v>
      </c>
      <c r="E154" s="25">
        <v>335807837</v>
      </c>
    </row>
    <row r="155" spans="1:5" ht="18" x14ac:dyDescent="0.25">
      <c r="A155" s="9" t="str">
        <f>VLOOKUP(B155,'[1]LISTADO ATM'!$A$2:$C$817,3,0)</f>
        <v>SUR</v>
      </c>
      <c r="B155" s="4">
        <v>750</v>
      </c>
      <c r="C155" s="4" t="str">
        <f>VLOOKUP(B155,'[1]LISTADO ATM'!$A$2:$B$816,2,0)</f>
        <v xml:space="preserve">ATM UNP Duvergé </v>
      </c>
      <c r="D155" s="22" t="s">
        <v>10</v>
      </c>
      <c r="E155" s="25">
        <v>335807848</v>
      </c>
    </row>
    <row r="156" spans="1:5" ht="18" x14ac:dyDescent="0.25">
      <c r="A156" s="9" t="str">
        <f>VLOOKUP(B156,'[1]LISTADO ATM'!$A$2:$C$817,3,0)</f>
        <v>SUR</v>
      </c>
      <c r="B156" s="4">
        <v>984</v>
      </c>
      <c r="C156" s="4" t="str">
        <f>VLOOKUP(B156,'[1]LISTADO ATM'!$A$2:$B$816,2,0)</f>
        <v xml:space="preserve">ATM Oficina Neiba II </v>
      </c>
      <c r="D156" s="22" t="s">
        <v>10</v>
      </c>
      <c r="E156" s="25">
        <v>335807854</v>
      </c>
    </row>
    <row r="157" spans="1:5" ht="18" x14ac:dyDescent="0.25">
      <c r="A157" s="9" t="str">
        <f>VLOOKUP(B157,'[1]LISTADO ATM'!$A$2:$C$817,3,0)</f>
        <v>NORTE</v>
      </c>
      <c r="B157" s="4">
        <v>396</v>
      </c>
      <c r="C157" s="4" t="str">
        <f>VLOOKUP(B157,'[1]LISTADO ATM'!$A$2:$B$816,2,0)</f>
        <v xml:space="preserve">ATM Oficina Plaza Ulloa (La Fuente) </v>
      </c>
      <c r="D157" s="22" t="s">
        <v>10</v>
      </c>
      <c r="E157" s="25">
        <v>335807857</v>
      </c>
    </row>
    <row r="158" spans="1:5" ht="18" x14ac:dyDescent="0.25">
      <c r="A158" s="9" t="str">
        <f>VLOOKUP(B158,'[1]LISTADO ATM'!$A$2:$C$817,3,0)</f>
        <v>SUR</v>
      </c>
      <c r="B158" s="4">
        <v>252</v>
      </c>
      <c r="C158" s="4" t="str">
        <f>VLOOKUP(B158,'[1]LISTADO ATM'!$A$2:$B$816,2,0)</f>
        <v xml:space="preserve">ATM Banco Agrícola (Barahona) </v>
      </c>
      <c r="D158" s="22" t="s">
        <v>10</v>
      </c>
      <c r="E158" s="25">
        <v>335807889</v>
      </c>
    </row>
    <row r="159" spans="1:5" ht="18" x14ac:dyDescent="0.25">
      <c r="A159" s="9" t="str">
        <f>VLOOKUP(B159,'[1]LISTADO ATM'!$A$2:$C$817,3,0)</f>
        <v>SUR</v>
      </c>
      <c r="B159" s="4">
        <v>880</v>
      </c>
      <c r="C159" s="4" t="str">
        <f>VLOOKUP(B159,'[1]LISTADO ATM'!$A$2:$B$816,2,0)</f>
        <v xml:space="preserve">ATM Autoservicio Barahona II </v>
      </c>
      <c r="D159" s="22" t="s">
        <v>10</v>
      </c>
      <c r="E159" s="25">
        <v>335807894</v>
      </c>
    </row>
    <row r="160" spans="1:5" ht="18" x14ac:dyDescent="0.25">
      <c r="A160" s="9" t="str">
        <f>VLOOKUP(B160,'[1]LISTADO ATM'!$A$2:$C$817,3,0)</f>
        <v>SUR</v>
      </c>
      <c r="B160" s="4">
        <v>995</v>
      </c>
      <c r="C160" s="4" t="e">
        <f>VLOOKUP(B160,'[1]LISTADO ATM'!$A$2:$B$816,2,0)</f>
        <v>#N/A</v>
      </c>
      <c r="D160" s="22" t="s">
        <v>10</v>
      </c>
      <c r="E160" s="25">
        <v>335807895</v>
      </c>
    </row>
    <row r="161" spans="1:5" ht="18" x14ac:dyDescent="0.25">
      <c r="A161" s="9" t="str">
        <f>VLOOKUP(B161,'[1]LISTADO ATM'!$A$2:$C$817,3,0)</f>
        <v>SUR</v>
      </c>
      <c r="B161" s="4">
        <v>780</v>
      </c>
      <c r="C161" s="4" t="str">
        <f>VLOOKUP(B161,'[1]LISTADO ATM'!$A$2:$B$816,2,0)</f>
        <v xml:space="preserve">ATM Oficina Barahona I </v>
      </c>
      <c r="D161" s="22" t="s">
        <v>10</v>
      </c>
      <c r="E161" s="25">
        <v>335807896</v>
      </c>
    </row>
    <row r="162" spans="1:5" ht="18" x14ac:dyDescent="0.25">
      <c r="A162" s="9" t="str">
        <f>VLOOKUP(B162,'[1]LISTADO ATM'!$A$2:$C$817,3,0)</f>
        <v>DISTRITO NACIONAL</v>
      </c>
      <c r="B162" s="4">
        <v>461</v>
      </c>
      <c r="C162" s="4" t="str">
        <f>VLOOKUP(B162,'[1]LISTADO ATM'!$A$2:$B$816,2,0)</f>
        <v xml:space="preserve">ATM Autobanco Sarasota I </v>
      </c>
      <c r="D162" s="22" t="s">
        <v>10</v>
      </c>
      <c r="E162" s="25">
        <v>335807900</v>
      </c>
    </row>
    <row r="163" spans="1:5" ht="18" x14ac:dyDescent="0.25">
      <c r="A163" s="9" t="str">
        <f>VLOOKUP(B163,'[1]LISTADO ATM'!$A$2:$C$817,3,0)</f>
        <v>SUR</v>
      </c>
      <c r="B163" s="4">
        <v>45</v>
      </c>
      <c r="C163" s="4" t="str">
        <f>VLOOKUP(B163,'[1]LISTADO ATM'!$A$2:$B$816,2,0)</f>
        <v xml:space="preserve">ATM Oficina Tamayo </v>
      </c>
      <c r="D163" s="22" t="s">
        <v>10</v>
      </c>
      <c r="E163" s="25">
        <v>335807901</v>
      </c>
    </row>
    <row r="164" spans="1:5" ht="18" x14ac:dyDescent="0.25">
      <c r="A164" s="9" t="str">
        <f>VLOOKUP(B164,'[1]LISTADO ATM'!$A$2:$C$817,3,0)</f>
        <v>DISTRITO NACIONAL</v>
      </c>
      <c r="B164" s="4">
        <v>896</v>
      </c>
      <c r="C164" s="4" t="str">
        <f>VLOOKUP(B164,'[1]LISTADO ATM'!$A$2:$B$816,2,0)</f>
        <v xml:space="preserve">ATM Campamento Militar 16 de Agosto I </v>
      </c>
      <c r="D164" s="22" t="s">
        <v>10</v>
      </c>
      <c r="E164" s="25">
        <v>335807902</v>
      </c>
    </row>
    <row r="165" spans="1:5" ht="18" x14ac:dyDescent="0.25">
      <c r="A165" s="9" t="str">
        <f>VLOOKUP(B165,'[1]LISTADO ATM'!$A$2:$C$817,3,0)</f>
        <v>NORTE</v>
      </c>
      <c r="B165" s="4">
        <v>895</v>
      </c>
      <c r="C165" s="4" t="str">
        <f>VLOOKUP(B165,'[1]LISTADO ATM'!$A$2:$B$816,2,0)</f>
        <v xml:space="preserve">ATM S/M Bravo (Santiago) </v>
      </c>
      <c r="D165" s="22" t="s">
        <v>10</v>
      </c>
      <c r="E165" s="25">
        <v>335807597</v>
      </c>
    </row>
    <row r="166" spans="1:5" ht="18.75" thickBot="1" x14ac:dyDescent="0.3">
      <c r="A166" s="10" t="s">
        <v>11</v>
      </c>
      <c r="B166" s="12">
        <f>COUNT(B122:B165)</f>
        <v>44</v>
      </c>
      <c r="C166" s="21"/>
      <c r="D166" s="21"/>
      <c r="E166" s="21"/>
    </row>
    <row r="167" spans="1:5" ht="15.75" thickBot="1" x14ac:dyDescent="0.3">
      <c r="E167" s="8"/>
    </row>
    <row r="168" spans="1:5" ht="18.75" thickBot="1" x14ac:dyDescent="0.3">
      <c r="A168" s="28" t="s">
        <v>19</v>
      </c>
      <c r="B168" s="29"/>
      <c r="C168" s="29"/>
      <c r="D168" s="29"/>
      <c r="E168" s="30"/>
    </row>
    <row r="169" spans="1:5" ht="18" x14ac:dyDescent="0.25">
      <c r="A169" s="2" t="s">
        <v>5</v>
      </c>
      <c r="B169" s="2" t="s">
        <v>6</v>
      </c>
      <c r="C169" s="3" t="s">
        <v>7</v>
      </c>
      <c r="D169" s="3" t="s">
        <v>8</v>
      </c>
      <c r="E169" s="2" t="s">
        <v>9</v>
      </c>
    </row>
    <row r="170" spans="1:5" ht="18" x14ac:dyDescent="0.25">
      <c r="A170" s="9" t="str">
        <f>VLOOKUP(B170,'[1]LISTADO ATM'!$A$2:$C$817,3,0)</f>
        <v>DISTRITO NACIONAL</v>
      </c>
      <c r="B170" s="4">
        <v>627</v>
      </c>
      <c r="C170" s="4" t="str">
        <f>VLOOKUP(B170,'[1]LISTADO ATM'!$A$2:$B$816,2,0)</f>
        <v xml:space="preserve">ATM CAASD </v>
      </c>
      <c r="D170" s="4" t="s">
        <v>15</v>
      </c>
      <c r="E170" s="11">
        <v>335805638</v>
      </c>
    </row>
    <row r="171" spans="1:5" ht="18" x14ac:dyDescent="0.25">
      <c r="A171" s="9" t="e">
        <f>VLOOKUP(B171,'[1]LISTADO ATM'!$A$2:$C$817,3,0)</f>
        <v>#N/A</v>
      </c>
      <c r="B171" s="4">
        <v>600</v>
      </c>
      <c r="C171" s="4" t="e">
        <f>VLOOKUP(B171,'[1]LISTADO ATM'!$A$2:$B$816,2,0)</f>
        <v>#N/A</v>
      </c>
      <c r="D171" s="4" t="s">
        <v>15</v>
      </c>
      <c r="E171" s="11">
        <v>335805671</v>
      </c>
    </row>
    <row r="172" spans="1:5" ht="18" x14ac:dyDescent="0.25">
      <c r="A172" s="9" t="str">
        <f>VLOOKUP(B172,'[1]LISTADO ATM'!$A$2:$C$817,3,0)</f>
        <v>ESTE</v>
      </c>
      <c r="B172" s="4">
        <v>330</v>
      </c>
      <c r="C172" s="4" t="str">
        <f>VLOOKUP(B172,'[1]LISTADO ATM'!$A$2:$B$816,2,0)</f>
        <v xml:space="preserve">ATM Oficina Boulevard (Higuey) </v>
      </c>
      <c r="D172" s="4" t="s">
        <v>15</v>
      </c>
      <c r="E172" s="11">
        <v>335805892</v>
      </c>
    </row>
    <row r="173" spans="1:5" ht="18" x14ac:dyDescent="0.25">
      <c r="A173" s="9" t="str">
        <f>VLOOKUP(B173,'[1]LISTADO ATM'!$A$2:$C$817,3,0)</f>
        <v>DISTRITO NACIONAL</v>
      </c>
      <c r="B173" s="4">
        <v>567</v>
      </c>
      <c r="C173" s="4" t="str">
        <f>VLOOKUP(B173,'[1]LISTADO ATM'!$A$2:$B$816,2,0)</f>
        <v xml:space="preserve">ATM Oficina Máximo Gómez </v>
      </c>
      <c r="D173" s="4" t="s">
        <v>15</v>
      </c>
      <c r="E173" s="11">
        <v>335806063</v>
      </c>
    </row>
    <row r="174" spans="1:5" ht="18" x14ac:dyDescent="0.25">
      <c r="A174" s="9" t="str">
        <f>VLOOKUP(B174,'[1]LISTADO ATM'!$A$2:$C$817,3,0)</f>
        <v>NORTE</v>
      </c>
      <c r="B174" s="4">
        <v>532</v>
      </c>
      <c r="C174" s="4" t="str">
        <f>VLOOKUP(B174,'[1]LISTADO ATM'!$A$2:$B$816,2,0)</f>
        <v xml:space="preserve">ATM UNP Guanábano (Moca) </v>
      </c>
      <c r="D174" s="4" t="s">
        <v>15</v>
      </c>
      <c r="E174" s="11">
        <v>335806938</v>
      </c>
    </row>
    <row r="175" spans="1:5" ht="18" x14ac:dyDescent="0.25">
      <c r="A175" s="9" t="str">
        <f>VLOOKUP(B175,'[1]LISTADO ATM'!$A$2:$C$817,3,0)</f>
        <v>DISTRITO NACIONAL</v>
      </c>
      <c r="B175" s="4">
        <v>578</v>
      </c>
      <c r="C175" s="4" t="str">
        <f>VLOOKUP(B175,'[1]LISTADO ATM'!$A$2:$B$816,2,0)</f>
        <v xml:space="preserve">ATM Procuraduría General de la República </v>
      </c>
      <c r="D175" s="4" t="s">
        <v>15</v>
      </c>
      <c r="E175" s="11">
        <v>335806954</v>
      </c>
    </row>
    <row r="176" spans="1:5" ht="18" x14ac:dyDescent="0.25">
      <c r="A176" s="9" t="str">
        <f>VLOOKUP(B176,'[1]LISTADO ATM'!$A$2:$C$817,3,0)</f>
        <v>DISTRITO NACIONAL</v>
      </c>
      <c r="B176" s="4">
        <v>696</v>
      </c>
      <c r="C176" s="4" t="str">
        <f>VLOOKUP(B176,'[1]LISTADO ATM'!$A$2:$B$816,2,0)</f>
        <v>ATM Olé Jacobo Majluta</v>
      </c>
      <c r="D176" s="4" t="s">
        <v>15</v>
      </c>
      <c r="E176" s="11">
        <v>335806989</v>
      </c>
    </row>
    <row r="177" spans="1:5" ht="18" x14ac:dyDescent="0.25">
      <c r="A177" s="9" t="str">
        <f>VLOOKUP(B177,'[1]LISTADO ATM'!$A$2:$C$817,3,0)</f>
        <v>SUR</v>
      </c>
      <c r="B177" s="4">
        <v>537</v>
      </c>
      <c r="C177" s="4" t="str">
        <f>VLOOKUP(B177,'[1]LISTADO ATM'!$A$2:$B$816,2,0)</f>
        <v xml:space="preserve">ATM Estación Texaco Enriquillo (Barahona) </v>
      </c>
      <c r="D177" s="4" t="s">
        <v>15</v>
      </c>
      <c r="E177" s="11">
        <v>335807652</v>
      </c>
    </row>
    <row r="178" spans="1:5" ht="18" x14ac:dyDescent="0.25">
      <c r="A178" s="9" t="str">
        <f>VLOOKUP(B178,'[1]LISTADO ATM'!$A$2:$C$817,3,0)</f>
        <v>DISTRITO NACIONAL</v>
      </c>
      <c r="B178" s="4">
        <v>568</v>
      </c>
      <c r="C178" s="4" t="str">
        <f>VLOOKUP(B178,'[1]LISTADO ATM'!$A$2:$B$816,2,0)</f>
        <v xml:space="preserve">ATM Ministerio de Educación </v>
      </c>
      <c r="D178" s="4" t="s">
        <v>15</v>
      </c>
      <c r="E178" s="11">
        <v>335807677</v>
      </c>
    </row>
    <row r="179" spans="1:5" ht="18" x14ac:dyDescent="0.25">
      <c r="A179" s="9" t="str">
        <f>VLOOKUP(B179,'[1]LISTADO ATM'!$A$2:$C$817,3,0)</f>
        <v>DISTRITO NACIONAL</v>
      </c>
      <c r="B179" s="4">
        <v>719</v>
      </c>
      <c r="C179" s="4" t="str">
        <f>VLOOKUP(B179,'[1]LISTADO ATM'!$A$2:$B$816,2,0)</f>
        <v xml:space="preserve">ATM Ayuntamiento Municipal San Luís </v>
      </c>
      <c r="D179" s="4" t="s">
        <v>15</v>
      </c>
      <c r="E179" s="11">
        <v>335807828</v>
      </c>
    </row>
    <row r="180" spans="1:5" ht="18" x14ac:dyDescent="0.25">
      <c r="A180" s="9" t="str">
        <f>VLOOKUP(B180,'[1]LISTADO ATM'!$A$2:$C$817,3,0)</f>
        <v>ESTE</v>
      </c>
      <c r="B180" s="4">
        <v>945</v>
      </c>
      <c r="C180" s="4" t="str">
        <f>VLOOKUP(B180,'[1]LISTADO ATM'!$A$2:$B$816,2,0)</f>
        <v xml:space="preserve">ATM UNP El Valle (Hato Mayor) </v>
      </c>
      <c r="D180" s="4" t="s">
        <v>15</v>
      </c>
      <c r="E180" s="11">
        <v>335807841</v>
      </c>
    </row>
    <row r="181" spans="1:5" ht="18" x14ac:dyDescent="0.25">
      <c r="A181" s="9" t="str">
        <f>VLOOKUP(B181,'[1]LISTADO ATM'!$A$2:$C$817,3,0)</f>
        <v>NORTE</v>
      </c>
      <c r="B181" s="4">
        <v>413</v>
      </c>
      <c r="C181" s="4" t="str">
        <f>VLOOKUP(B181,'[1]LISTADO ATM'!$A$2:$B$816,2,0)</f>
        <v xml:space="preserve">ATM UNP Las Galeras Samaná </v>
      </c>
      <c r="D181" s="4" t="s">
        <v>15</v>
      </c>
      <c r="E181" s="11">
        <v>335807885</v>
      </c>
    </row>
    <row r="182" spans="1:5" ht="18" x14ac:dyDescent="0.25">
      <c r="A182" s="9" t="str">
        <f>VLOOKUP(B182,'[1]LISTADO ATM'!$A$2:$C$817,3,0)</f>
        <v>NORTE</v>
      </c>
      <c r="B182" s="4">
        <v>987</v>
      </c>
      <c r="C182" s="4" t="str">
        <f>VLOOKUP(B182,'[1]LISTADO ATM'!$A$2:$B$816,2,0)</f>
        <v xml:space="preserve">ATM S/M Jumbo (Moca) </v>
      </c>
      <c r="D182" s="4" t="s">
        <v>15</v>
      </c>
      <c r="E182" s="11">
        <v>335807887</v>
      </c>
    </row>
    <row r="183" spans="1:5" ht="18" x14ac:dyDescent="0.25">
      <c r="A183" s="9" t="str">
        <f>VLOOKUP(B183,'[1]LISTADO ATM'!$A$2:$C$817,3,0)</f>
        <v>NORTE</v>
      </c>
      <c r="B183" s="4">
        <v>638</v>
      </c>
      <c r="C183" s="4" t="str">
        <f>VLOOKUP(B183,'[1]LISTADO ATM'!$A$2:$B$816,2,0)</f>
        <v xml:space="preserve">ATM S/M Yoma </v>
      </c>
      <c r="D183" s="4" t="s">
        <v>15</v>
      </c>
      <c r="E183" s="11">
        <v>335807890</v>
      </c>
    </row>
    <row r="184" spans="1:5" ht="18" x14ac:dyDescent="0.25">
      <c r="A184" s="9" t="str">
        <f>VLOOKUP(B184,'[1]LISTADO ATM'!$A$2:$C$817,3,0)</f>
        <v>SUR</v>
      </c>
      <c r="B184" s="4">
        <v>356</v>
      </c>
      <c r="C184" s="4" t="str">
        <f>VLOOKUP(B184,'[1]LISTADO ATM'!$A$2:$B$816,2,0)</f>
        <v xml:space="preserve">ATM Estación Sigma (San Cristóbal) </v>
      </c>
      <c r="D184" s="4" t="s">
        <v>15</v>
      </c>
      <c r="E184" s="11">
        <v>335807668</v>
      </c>
    </row>
    <row r="185" spans="1:5" ht="18.75" thickBot="1" x14ac:dyDescent="0.3">
      <c r="A185" s="6" t="s">
        <v>11</v>
      </c>
      <c r="B185" s="12">
        <f>COUNT(B170:B184)</f>
        <v>15</v>
      </c>
      <c r="C185" s="21"/>
      <c r="D185" s="5"/>
      <c r="E185" s="23"/>
    </row>
    <row r="186" spans="1:5" ht="15.75" thickBot="1" x14ac:dyDescent="0.3">
      <c r="E186" s="8"/>
    </row>
    <row r="187" spans="1:5" ht="18.75" thickBot="1" x14ac:dyDescent="0.3">
      <c r="A187" s="43" t="s">
        <v>12</v>
      </c>
      <c r="B187" s="44"/>
      <c r="E187" s="8"/>
    </row>
    <row r="188" spans="1:5" ht="18.75" thickBot="1" x14ac:dyDescent="0.3">
      <c r="A188" s="45">
        <f>+B166+B185</f>
        <v>59</v>
      </c>
      <c r="B188" s="46"/>
      <c r="E188" s="8"/>
    </row>
    <row r="189" spans="1:5" ht="15.75" thickBot="1" x14ac:dyDescent="0.3">
      <c r="E189" s="8"/>
    </row>
    <row r="190" spans="1:5" ht="18.75" thickBot="1" x14ac:dyDescent="0.3">
      <c r="A190" s="28" t="s">
        <v>13</v>
      </c>
      <c r="B190" s="29"/>
      <c r="C190" s="29"/>
      <c r="D190" s="29"/>
      <c r="E190" s="30"/>
    </row>
    <row r="191" spans="1:5" ht="18" x14ac:dyDescent="0.25">
      <c r="A191" s="13" t="s">
        <v>5</v>
      </c>
      <c r="B191" s="13" t="s">
        <v>6</v>
      </c>
      <c r="C191" s="7" t="s">
        <v>7</v>
      </c>
      <c r="D191" s="47" t="s">
        <v>8</v>
      </c>
      <c r="E191" s="48"/>
    </row>
    <row r="192" spans="1:5" ht="18" x14ac:dyDescent="0.25">
      <c r="A192" s="4" t="str">
        <f>VLOOKUP(B192,'[1]LISTADO ATM'!$A$2:$C$817,3,0)</f>
        <v>ESTE</v>
      </c>
      <c r="B192" s="4">
        <v>293</v>
      </c>
      <c r="C192" s="9" t="str">
        <f>VLOOKUP(B192,'[1]LISTADO ATM'!$A$2:$B$816,2,0)</f>
        <v xml:space="preserve">ATM S/M Nueva Visión (San Pedro) </v>
      </c>
      <c r="D192" s="26" t="s">
        <v>16</v>
      </c>
      <c r="E192" s="27"/>
    </row>
    <row r="193" spans="1:5" ht="18" x14ac:dyDescent="0.25">
      <c r="A193" s="4" t="str">
        <f>VLOOKUP(B193,'[1]LISTADO ATM'!$A$2:$C$817,3,0)</f>
        <v>SUR</v>
      </c>
      <c r="B193" s="4">
        <v>870</v>
      </c>
      <c r="C193" s="9" t="str">
        <f>VLOOKUP(B193,'[1]LISTADO ATM'!$A$2:$B$816,2,0)</f>
        <v xml:space="preserve">ATM Willbes Dominicana (Barahona) </v>
      </c>
      <c r="D193" s="26" t="s">
        <v>14</v>
      </c>
      <c r="E193" s="27"/>
    </row>
    <row r="194" spans="1:5" ht="18" x14ac:dyDescent="0.25">
      <c r="A194" s="4" t="str">
        <f>VLOOKUP(B194,'[1]LISTADO ATM'!$A$2:$C$817,3,0)</f>
        <v>NORTE</v>
      </c>
      <c r="B194" s="4">
        <v>496</v>
      </c>
      <c r="C194" s="9" t="str">
        <f>VLOOKUP(B194,'[1]LISTADO ATM'!$A$2:$B$816,2,0)</f>
        <v xml:space="preserve">ATM Multicentro La Sirena Bonao </v>
      </c>
      <c r="D194" s="26" t="s">
        <v>14</v>
      </c>
      <c r="E194" s="27"/>
    </row>
    <row r="195" spans="1:5" ht="18" x14ac:dyDescent="0.25">
      <c r="A195" s="4" t="str">
        <f>VLOOKUP(B195,'[1]LISTADO ATM'!$A$2:$C$817,3,0)</f>
        <v>DISTRITO NACIONAL</v>
      </c>
      <c r="B195" s="4">
        <v>549</v>
      </c>
      <c r="C195" s="9" t="str">
        <f>VLOOKUP(B195,'[1]LISTADO ATM'!$A$2:$B$816,2,0)</f>
        <v xml:space="preserve">ATM Ministerio de Turismo (Oficinas Gubernamentales) </v>
      </c>
      <c r="D195" s="26" t="s">
        <v>14</v>
      </c>
      <c r="E195" s="27"/>
    </row>
    <row r="196" spans="1:5" ht="18" x14ac:dyDescent="0.25">
      <c r="A196" s="4" t="str">
        <f>VLOOKUP(B196,'[1]LISTADO ATM'!$A$2:$C$817,3,0)</f>
        <v>DISTRITO NACIONAL</v>
      </c>
      <c r="B196" s="4">
        <v>676</v>
      </c>
      <c r="C196" s="9" t="str">
        <f>VLOOKUP(B196,'[1]LISTADO ATM'!$A$2:$B$816,2,0)</f>
        <v>ATM S/M Bravo Colina Del Oeste</v>
      </c>
      <c r="D196" s="26" t="s">
        <v>14</v>
      </c>
      <c r="E196" s="27"/>
    </row>
    <row r="197" spans="1:5" ht="18" x14ac:dyDescent="0.25">
      <c r="A197" s="4" t="str">
        <f>VLOOKUP(B197,'[1]LISTADO ATM'!$A$2:$C$817,3,0)</f>
        <v>ESTE</v>
      </c>
      <c r="B197" s="4">
        <v>963</v>
      </c>
      <c r="C197" s="9" t="str">
        <f>VLOOKUP(B197,'[1]LISTADO ATM'!$A$2:$B$816,2,0)</f>
        <v xml:space="preserve">ATM Multiplaza La Romana </v>
      </c>
      <c r="D197" s="26" t="s">
        <v>17</v>
      </c>
      <c r="E197" s="27"/>
    </row>
    <row r="198" spans="1:5" ht="18" x14ac:dyDescent="0.25">
      <c r="A198" s="4" t="str">
        <f>VLOOKUP(B198,'[1]LISTADO ATM'!$A$2:$C$817,3,0)</f>
        <v>SUR</v>
      </c>
      <c r="B198" s="4">
        <v>33</v>
      </c>
      <c r="C198" s="9" t="str">
        <f>VLOOKUP(B198,'[1]LISTADO ATM'!$A$2:$B$816,2,0)</f>
        <v xml:space="preserve">ATM UNP Juan de Herrera </v>
      </c>
      <c r="D198" s="26" t="s">
        <v>14</v>
      </c>
      <c r="E198" s="27"/>
    </row>
    <row r="199" spans="1:5" ht="18" x14ac:dyDescent="0.25">
      <c r="A199" s="4" t="str">
        <f>VLOOKUP(B199,'[1]LISTADO ATM'!$A$2:$C$817,3,0)</f>
        <v>SUR</v>
      </c>
      <c r="B199" s="4">
        <v>182</v>
      </c>
      <c r="C199" s="9" t="str">
        <f>VLOOKUP(B199,'[1]LISTADO ATM'!$A$2:$B$816,2,0)</f>
        <v xml:space="preserve">ATM Barahona Comb </v>
      </c>
      <c r="D199" s="26" t="s">
        <v>14</v>
      </c>
      <c r="E199" s="27"/>
    </row>
    <row r="200" spans="1:5" ht="18" x14ac:dyDescent="0.25">
      <c r="A200" s="4" t="str">
        <f>VLOOKUP(B200,'[1]LISTADO ATM'!$A$2:$C$817,3,0)</f>
        <v>DISTRITO NACIONAL</v>
      </c>
      <c r="B200" s="4">
        <v>235</v>
      </c>
      <c r="C200" s="9" t="str">
        <f>VLOOKUP(B200,'[1]LISTADO ATM'!$A$2:$B$816,2,0)</f>
        <v xml:space="preserve">ATM Oficina Multicentro La Sirena San Isidro </v>
      </c>
      <c r="D200" s="26" t="s">
        <v>14</v>
      </c>
      <c r="E200" s="27"/>
    </row>
    <row r="201" spans="1:5" ht="18" x14ac:dyDescent="0.25">
      <c r="A201" s="4" t="e">
        <f>VLOOKUP(B201,'[1]LISTADO ATM'!$A$2:$C$817,3,0)</f>
        <v>#N/A</v>
      </c>
      <c r="B201" s="4">
        <v>369</v>
      </c>
      <c r="C201" s="9" t="e">
        <f>VLOOKUP(B201,'[1]LISTADO ATM'!$A$2:$B$816,2,0)</f>
        <v>#N/A</v>
      </c>
      <c r="D201" s="26" t="s">
        <v>14</v>
      </c>
      <c r="E201" s="27"/>
    </row>
    <row r="202" spans="1:5" ht="18" x14ac:dyDescent="0.25">
      <c r="A202" s="4" t="str">
        <f>VLOOKUP(B202,'[1]LISTADO ATM'!$A$2:$C$817,3,0)</f>
        <v>DISTRITO NACIONAL</v>
      </c>
      <c r="B202" s="4">
        <v>382</v>
      </c>
      <c r="C202" s="9" t="str">
        <f>VLOOKUP(B202,'[1]LISTADO ATM'!$A$2:$B$816,2,0)</f>
        <v>ATM Estación del Metro María Montés</v>
      </c>
      <c r="D202" s="26" t="s">
        <v>14</v>
      </c>
      <c r="E202" s="27"/>
    </row>
    <row r="203" spans="1:5" ht="18" x14ac:dyDescent="0.25">
      <c r="A203" s="4" t="str">
        <f>VLOOKUP(B203,'[1]LISTADO ATM'!$A$2:$C$817,3,0)</f>
        <v>DISTRITO NACIONAL</v>
      </c>
      <c r="B203" s="4">
        <v>494</v>
      </c>
      <c r="C203" s="9" t="str">
        <f>VLOOKUP(B203,'[1]LISTADO ATM'!$A$2:$B$816,2,0)</f>
        <v xml:space="preserve">ATM Oficina Blue Mall </v>
      </c>
      <c r="D203" s="26" t="s">
        <v>14</v>
      </c>
      <c r="E203" s="27"/>
    </row>
    <row r="204" spans="1:5" ht="18" x14ac:dyDescent="0.25">
      <c r="A204" s="4" t="str">
        <f>VLOOKUP(B204,'[1]LISTADO ATM'!$A$2:$C$817,3,0)</f>
        <v>DISTRITO NACIONAL</v>
      </c>
      <c r="B204" s="4">
        <v>514</v>
      </c>
      <c r="C204" s="9" t="str">
        <f>VLOOKUP(B204,'[1]LISTADO ATM'!$A$2:$B$816,2,0)</f>
        <v>ATM Autoservicio Charles de Gaulle</v>
      </c>
      <c r="D204" s="26" t="s">
        <v>14</v>
      </c>
      <c r="E204" s="27"/>
    </row>
    <row r="205" spans="1:5" ht="18" x14ac:dyDescent="0.25">
      <c r="A205" s="4" t="str">
        <f>VLOOKUP(B205,'[1]LISTADO ATM'!$A$2:$C$817,3,0)</f>
        <v>DISTRITO NACIONAL</v>
      </c>
      <c r="B205" s="4">
        <v>688</v>
      </c>
      <c r="C205" s="9" t="str">
        <f>VLOOKUP(B205,'[1]LISTADO ATM'!$A$2:$B$816,2,0)</f>
        <v>ATM Innova Centro Ave. Kennedy</v>
      </c>
      <c r="D205" s="26" t="s">
        <v>14</v>
      </c>
      <c r="E205" s="27"/>
    </row>
    <row r="206" spans="1:5" ht="18" x14ac:dyDescent="0.25">
      <c r="A206" s="4" t="str">
        <f>VLOOKUP(B206,'[1]LISTADO ATM'!$A$2:$C$817,3,0)</f>
        <v>NORTE</v>
      </c>
      <c r="B206" s="4">
        <v>728</v>
      </c>
      <c r="C206" s="9" t="str">
        <f>VLOOKUP(B206,'[1]LISTADO ATM'!$A$2:$B$816,2,0)</f>
        <v xml:space="preserve">ATM UNP La Vega Oficina Regional Norcentral </v>
      </c>
      <c r="D206" s="26" t="s">
        <v>14</v>
      </c>
      <c r="E206" s="27"/>
    </row>
    <row r="207" spans="1:5" ht="18" x14ac:dyDescent="0.25">
      <c r="A207" s="4" t="str">
        <f>VLOOKUP(B207,'[1]LISTADO ATM'!$A$2:$C$817,3,0)</f>
        <v>NORTE</v>
      </c>
      <c r="B207" s="4">
        <v>807</v>
      </c>
      <c r="C207" s="9" t="str">
        <f>VLOOKUP(B207,'[1]LISTADO ATM'!$A$2:$B$816,2,0)</f>
        <v xml:space="preserve">ATM S/M Morel (Mao) </v>
      </c>
      <c r="D207" s="26" t="s">
        <v>14</v>
      </c>
      <c r="E207" s="27"/>
    </row>
    <row r="208" spans="1:5" ht="18" x14ac:dyDescent="0.25">
      <c r="A208" s="4" t="str">
        <f>VLOOKUP(B208,'[1]LISTADO ATM'!$A$2:$C$817,3,0)</f>
        <v>DISTRITO NACIONAL</v>
      </c>
      <c r="B208" s="4">
        <v>930</v>
      </c>
      <c r="C208" s="9" t="str">
        <f>VLOOKUP(B208,'[1]LISTADO ATM'!$A$2:$B$816,2,0)</f>
        <v>ATM Oficina Plaza Spring Center</v>
      </c>
      <c r="D208" s="26" t="s">
        <v>14</v>
      </c>
      <c r="E208" s="27"/>
    </row>
    <row r="209" spans="1:5" ht="18" x14ac:dyDescent="0.25">
      <c r="A209" s="4" t="str">
        <f>VLOOKUP(B209,'[1]LISTADO ATM'!$A$2:$C$817,3,0)</f>
        <v>SUR</v>
      </c>
      <c r="B209" s="4">
        <v>297</v>
      </c>
      <c r="C209" s="9" t="str">
        <f>VLOOKUP(B209,'[1]LISTADO ATM'!$A$2:$B$816,2,0)</f>
        <v xml:space="preserve">ATM S/M Cadena Ocoa </v>
      </c>
      <c r="D209" s="26" t="s">
        <v>17</v>
      </c>
      <c r="E209" s="27"/>
    </row>
    <row r="210" spans="1:5" ht="18" x14ac:dyDescent="0.25">
      <c r="A210" s="4" t="str">
        <f>VLOOKUP(B210,'[1]LISTADO ATM'!$A$2:$C$817,3,0)</f>
        <v>DISTRITO NACIONAL</v>
      </c>
      <c r="B210" s="4">
        <v>425</v>
      </c>
      <c r="C210" s="9" t="str">
        <f>VLOOKUP(B210,'[1]LISTADO ATM'!$A$2:$B$816,2,0)</f>
        <v xml:space="preserve">ATM UNP Jumbo Luperón II </v>
      </c>
      <c r="D210" s="26" t="s">
        <v>14</v>
      </c>
      <c r="E210" s="27"/>
    </row>
    <row r="211" spans="1:5" ht="18" x14ac:dyDescent="0.25">
      <c r="A211" s="4" t="str">
        <f>VLOOKUP(B211,'[1]LISTADO ATM'!$A$2:$C$817,3,0)</f>
        <v>NORTE</v>
      </c>
      <c r="B211" s="4">
        <v>463</v>
      </c>
      <c r="C211" s="9" t="str">
        <f>VLOOKUP(B211,'[1]LISTADO ATM'!$A$2:$B$816,2,0)</f>
        <v xml:space="preserve">ATM La Sirena El Embrujo </v>
      </c>
      <c r="D211" s="26" t="s">
        <v>17</v>
      </c>
      <c r="E211" s="27"/>
    </row>
    <row r="212" spans="1:5" ht="18" x14ac:dyDescent="0.25">
      <c r="A212" s="4" t="str">
        <f>VLOOKUP(B212,'[1]LISTADO ATM'!$A$2:$C$817,3,0)</f>
        <v>NORTE</v>
      </c>
      <c r="B212" s="4">
        <v>511</v>
      </c>
      <c r="C212" s="9" t="str">
        <f>VLOOKUP(B212,'[1]LISTADO ATM'!$A$2:$B$816,2,0)</f>
        <v xml:space="preserve">ATM UNP Río San Juan (Nagua) </v>
      </c>
      <c r="D212" s="26" t="s">
        <v>17</v>
      </c>
      <c r="E212" s="27"/>
    </row>
    <row r="213" spans="1:5" ht="18" x14ac:dyDescent="0.25">
      <c r="A213" s="4" t="str">
        <f>VLOOKUP(B213,'[1]LISTADO ATM'!$A$2:$C$817,3,0)</f>
        <v>DISTRITO NACIONAL</v>
      </c>
      <c r="B213" s="4">
        <v>557</v>
      </c>
      <c r="C213" s="9" t="str">
        <f>VLOOKUP(B213,'[1]LISTADO ATM'!$A$2:$B$816,2,0)</f>
        <v xml:space="preserve">ATM Multicentro La Sirena Ave. Mella </v>
      </c>
      <c r="D213" s="26" t="s">
        <v>16</v>
      </c>
      <c r="E213" s="27"/>
    </row>
    <row r="214" spans="1:5" ht="18" x14ac:dyDescent="0.25">
      <c r="A214" s="4" t="str">
        <f>VLOOKUP(B214,'[1]LISTADO ATM'!$A$2:$C$817,3,0)</f>
        <v>DISTRITO NACIONAL</v>
      </c>
      <c r="B214" s="4">
        <v>655</v>
      </c>
      <c r="C214" s="9" t="str">
        <f>VLOOKUP(B214,'[1]LISTADO ATM'!$A$2:$B$816,2,0)</f>
        <v>ATM Farmacia Sandra</v>
      </c>
      <c r="D214" s="26" t="s">
        <v>14</v>
      </c>
      <c r="E214" s="27"/>
    </row>
    <row r="215" spans="1:5" ht="18" x14ac:dyDescent="0.25">
      <c r="A215" s="4" t="str">
        <f>VLOOKUP(B215,'[1]LISTADO ATM'!$A$2:$C$817,3,0)</f>
        <v>DISTRITO NACIONAL</v>
      </c>
      <c r="B215" s="4">
        <v>671</v>
      </c>
      <c r="C215" s="9" t="str">
        <f>VLOOKUP(B215,'[1]LISTADO ATM'!$A$2:$B$816,2,0)</f>
        <v>ATM Ayuntamiento Sto. Dgo. Norte</v>
      </c>
      <c r="D215" s="26" t="s">
        <v>14</v>
      </c>
      <c r="E215" s="27"/>
    </row>
    <row r="216" spans="1:5" ht="18" x14ac:dyDescent="0.25">
      <c r="A216" s="4" t="str">
        <f>VLOOKUP(B216,'[1]LISTADO ATM'!$A$2:$C$817,3,0)</f>
        <v>DISTRITO NACIONAL</v>
      </c>
      <c r="B216" s="4">
        <v>785</v>
      </c>
      <c r="C216" s="9" t="str">
        <f>VLOOKUP(B216,'[1]LISTADO ATM'!$A$2:$B$816,2,0)</f>
        <v xml:space="preserve">ATM S/M Nacional Máximo Gómez </v>
      </c>
      <c r="D216" s="26" t="s">
        <v>17</v>
      </c>
      <c r="E216" s="27"/>
    </row>
    <row r="217" spans="1:5" ht="18" x14ac:dyDescent="0.25">
      <c r="A217" s="4" t="str">
        <f>VLOOKUP(B217,'[1]LISTADO ATM'!$A$2:$C$817,3,0)</f>
        <v>DISTRITO NACIONAL</v>
      </c>
      <c r="B217" s="4">
        <v>801</v>
      </c>
      <c r="C217" s="9" t="str">
        <f>VLOOKUP(B217,'[1]LISTADO ATM'!$A$2:$B$816,2,0)</f>
        <v xml:space="preserve">ATM Galería 360 Food Court </v>
      </c>
      <c r="D217" s="26" t="s">
        <v>17</v>
      </c>
      <c r="E217" s="27"/>
    </row>
    <row r="218" spans="1:5" ht="18" x14ac:dyDescent="0.25">
      <c r="A218" s="4" t="str">
        <f>VLOOKUP(B218,'[1]LISTADO ATM'!$A$2:$C$817,3,0)</f>
        <v>NORTE</v>
      </c>
      <c r="B218" s="4">
        <v>22</v>
      </c>
      <c r="C218" s="9" t="str">
        <f>VLOOKUP(B218,'[1]LISTADO ATM'!$A$2:$B$816,2,0)</f>
        <v>ATM S/M Olimpico (Santiago)</v>
      </c>
      <c r="D218" s="26" t="s">
        <v>14</v>
      </c>
      <c r="E218" s="27"/>
    </row>
    <row r="219" spans="1:5" ht="18" x14ac:dyDescent="0.25">
      <c r="A219" s="4" t="str">
        <f>VLOOKUP(B219,'[1]LISTADO ATM'!$A$2:$C$817,3,0)</f>
        <v>DISTRITO NACIONAL</v>
      </c>
      <c r="B219" s="4">
        <v>20</v>
      </c>
      <c r="C219" s="9" t="str">
        <f>VLOOKUP(B219,'[1]LISTADO ATM'!$A$2:$B$816,2,0)</f>
        <v>ATM S/M Aprezio Las Palmas</v>
      </c>
      <c r="D219" s="26" t="s">
        <v>17</v>
      </c>
      <c r="E219" s="27"/>
    </row>
    <row r="220" spans="1:5" ht="18" x14ac:dyDescent="0.25">
      <c r="A220" s="4" t="str">
        <f>VLOOKUP(B220,'[1]LISTADO ATM'!$A$2:$C$817,3,0)</f>
        <v>NORTE</v>
      </c>
      <c r="B220" s="4">
        <v>94</v>
      </c>
      <c r="C220" s="9" t="str">
        <f>VLOOKUP(B220,'[1]LISTADO ATM'!$A$2:$B$816,2,0)</f>
        <v xml:space="preserve">ATM Centro de Caja Porvenir (San Francisco) </v>
      </c>
      <c r="D220" s="26" t="s">
        <v>14</v>
      </c>
      <c r="E220" s="27"/>
    </row>
    <row r="221" spans="1:5" ht="18" x14ac:dyDescent="0.25">
      <c r="A221" s="4" t="str">
        <f>VLOOKUP(B221,'[1]LISTADO ATM'!$A$2:$C$817,3,0)</f>
        <v>NORTE</v>
      </c>
      <c r="B221" s="4">
        <v>283</v>
      </c>
      <c r="C221" s="9" t="str">
        <f>VLOOKUP(B221,'[1]LISTADO ATM'!$A$2:$B$816,2,0)</f>
        <v xml:space="preserve">ATM Oficina Nibaje </v>
      </c>
      <c r="D221" s="26" t="s">
        <v>14</v>
      </c>
      <c r="E221" s="27"/>
    </row>
    <row r="222" spans="1:5" ht="18" x14ac:dyDescent="0.25">
      <c r="A222" s="4" t="str">
        <f>VLOOKUP(B222,'[1]LISTADO ATM'!$A$2:$C$817,3,0)</f>
        <v>DISTRITO NACIONAL</v>
      </c>
      <c r="B222" s="4">
        <v>422</v>
      </c>
      <c r="C222" s="9" t="str">
        <f>VLOOKUP(B222,'[1]LISTADO ATM'!$A$2:$B$816,2,0)</f>
        <v xml:space="preserve">ATM Olé Manoguayabo </v>
      </c>
      <c r="D222" s="26" t="s">
        <v>14</v>
      </c>
      <c r="E222" s="27"/>
    </row>
    <row r="223" spans="1:5" ht="18" x14ac:dyDescent="0.25">
      <c r="A223" s="4" t="str">
        <f>VLOOKUP(B223,'[1]LISTADO ATM'!$A$2:$C$817,3,0)</f>
        <v>DISTRITO NACIONAL</v>
      </c>
      <c r="B223" s="4">
        <v>570</v>
      </c>
      <c r="C223" s="9" t="str">
        <f>VLOOKUP(B223,'[1]LISTADO ATM'!$A$2:$B$816,2,0)</f>
        <v xml:space="preserve">ATM S/M Liverpool Villa Mella </v>
      </c>
      <c r="D223" s="26" t="s">
        <v>17</v>
      </c>
      <c r="E223" s="27"/>
    </row>
    <row r="224" spans="1:5" ht="18" x14ac:dyDescent="0.25">
      <c r="A224" s="4" t="str">
        <f>VLOOKUP(B224,'[1]LISTADO ATM'!$A$2:$C$817,3,0)</f>
        <v>ESTE</v>
      </c>
      <c r="B224" s="4">
        <v>613</v>
      </c>
      <c r="C224" s="9" t="str">
        <f>VLOOKUP(B224,'[1]LISTADO ATM'!$A$2:$B$816,2,0)</f>
        <v xml:space="preserve">ATM Almacenes Zaglul (La Altagracia) </v>
      </c>
      <c r="D224" s="26" t="s">
        <v>14</v>
      </c>
      <c r="E224" s="27"/>
    </row>
    <row r="225" spans="1:5" ht="18" x14ac:dyDescent="0.25">
      <c r="A225" s="4" t="str">
        <f>VLOOKUP(B225,'[1]LISTADO ATM'!$A$2:$C$817,3,0)</f>
        <v>NORTE</v>
      </c>
      <c r="B225" s="4">
        <v>649</v>
      </c>
      <c r="C225" s="9" t="str">
        <f>VLOOKUP(B225,'[1]LISTADO ATM'!$A$2:$B$816,2,0)</f>
        <v xml:space="preserve">ATM Oficina Galería 56 (San Francisco de Macorís) </v>
      </c>
      <c r="D225" s="26" t="s">
        <v>14</v>
      </c>
      <c r="E225" s="27"/>
    </row>
    <row r="226" spans="1:5" ht="18" x14ac:dyDescent="0.25">
      <c r="A226" s="4" t="str">
        <f>VLOOKUP(B226,'[1]LISTADO ATM'!$A$2:$C$817,3,0)</f>
        <v>ESTE</v>
      </c>
      <c r="B226" s="4">
        <v>651</v>
      </c>
      <c r="C226" s="9" t="str">
        <f>VLOOKUP(B226,'[1]LISTADO ATM'!$A$2:$B$816,2,0)</f>
        <v>ATM Eco Petroleo Romana</v>
      </c>
      <c r="D226" s="26" t="s">
        <v>17</v>
      </c>
      <c r="E226" s="27"/>
    </row>
    <row r="227" spans="1:5" ht="18" x14ac:dyDescent="0.25">
      <c r="A227" s="4" t="str">
        <f>VLOOKUP(B227,'[1]LISTADO ATM'!$A$2:$C$817,3,0)</f>
        <v>NORTE</v>
      </c>
      <c r="B227" s="4">
        <v>664</v>
      </c>
      <c r="C227" s="9" t="str">
        <f>VLOOKUP(B227,'[1]LISTADO ATM'!$A$2:$B$816,2,0)</f>
        <v>ATM S/M Asfer (Constanza)</v>
      </c>
      <c r="D227" s="26" t="s">
        <v>16</v>
      </c>
      <c r="E227" s="27"/>
    </row>
    <row r="228" spans="1:5" ht="18" x14ac:dyDescent="0.25">
      <c r="A228" s="4" t="str">
        <f>VLOOKUP(B228,'[1]LISTADO ATM'!$A$2:$C$817,3,0)</f>
        <v>DISTRITO NACIONAL</v>
      </c>
      <c r="B228" s="4">
        <v>717</v>
      </c>
      <c r="C228" s="9" t="str">
        <f>VLOOKUP(B228,'[1]LISTADO ATM'!$A$2:$B$816,2,0)</f>
        <v xml:space="preserve">ATM Oficina Los Alcarrizos </v>
      </c>
      <c r="D228" s="26" t="s">
        <v>14</v>
      </c>
      <c r="E228" s="27"/>
    </row>
    <row r="229" spans="1:5" ht="18" x14ac:dyDescent="0.25">
      <c r="A229" s="4" t="str">
        <f>VLOOKUP(B229,'[1]LISTADO ATM'!$A$2:$C$817,3,0)</f>
        <v>NORTE</v>
      </c>
      <c r="B229" s="4">
        <v>799</v>
      </c>
      <c r="C229" s="9" t="str">
        <f>VLOOKUP(B229,'[1]LISTADO ATM'!$A$2:$B$816,2,0)</f>
        <v xml:space="preserve">ATM Clínica Corominas (Santiago) </v>
      </c>
      <c r="D229" s="26" t="s">
        <v>14</v>
      </c>
      <c r="E229" s="27"/>
    </row>
    <row r="230" spans="1:5" ht="18" x14ac:dyDescent="0.25">
      <c r="A230" s="4" t="str">
        <f>VLOOKUP(B230,'[1]LISTADO ATM'!$A$2:$C$817,3,0)</f>
        <v>DISTRITO NACIONAL</v>
      </c>
      <c r="B230" s="4">
        <v>875</v>
      </c>
      <c r="C230" s="9" t="str">
        <f>VLOOKUP(B230,'[1]LISTADO ATM'!$A$2:$B$816,2,0)</f>
        <v xml:space="preserve">ATM Texaco Aut. Duarte KM 14 1/2 (Los Alcarrizos) </v>
      </c>
      <c r="D230" s="26" t="s">
        <v>14</v>
      </c>
      <c r="E230" s="27"/>
    </row>
    <row r="231" spans="1:5" ht="18" x14ac:dyDescent="0.25">
      <c r="A231" s="4" t="str">
        <f>VLOOKUP(B231,'[1]LISTADO ATM'!$A$2:$C$817,3,0)</f>
        <v>DISTRITO NACIONAL</v>
      </c>
      <c r="B231" s="4">
        <v>884</v>
      </c>
      <c r="C231" s="9" t="str">
        <f>VLOOKUP(B231,'[1]LISTADO ATM'!$A$2:$B$816,2,0)</f>
        <v xml:space="preserve">ATM UNP Olé Sabana Perdida </v>
      </c>
      <c r="D231" s="26" t="s">
        <v>14</v>
      </c>
      <c r="E231" s="27"/>
    </row>
    <row r="232" spans="1:5" ht="18" x14ac:dyDescent="0.25">
      <c r="A232" s="4" t="str">
        <f>VLOOKUP(B232,'[1]LISTADO ATM'!$A$2:$C$817,3,0)</f>
        <v>NORTE</v>
      </c>
      <c r="B232" s="4">
        <v>888</v>
      </c>
      <c r="C232" s="9" t="str">
        <f>VLOOKUP(B232,'[1]LISTADO ATM'!$A$2:$B$816,2,0)</f>
        <v>ATM Oficina galeria 56 II (SFM)</v>
      </c>
      <c r="D232" s="26" t="s">
        <v>17</v>
      </c>
      <c r="E232" s="27"/>
    </row>
    <row r="233" spans="1:5" ht="18" x14ac:dyDescent="0.25">
      <c r="A233" s="4" t="str">
        <f>VLOOKUP(B233,'[1]LISTADO ATM'!$A$2:$C$817,3,0)</f>
        <v>ESTE</v>
      </c>
      <c r="B233" s="4">
        <v>188</v>
      </c>
      <c r="C233" s="9" t="str">
        <f>VLOOKUP(B233,'[1]LISTADO ATM'!$A$2:$B$816,2,0)</f>
        <v xml:space="preserve">ATM UNP Miches </v>
      </c>
      <c r="D233" s="26" t="s">
        <v>14</v>
      </c>
      <c r="E233" s="27"/>
    </row>
    <row r="234" spans="1:5" ht="18" x14ac:dyDescent="0.25">
      <c r="A234" s="4" t="str">
        <f>VLOOKUP(B234,'[1]LISTADO ATM'!$A$2:$C$817,3,0)</f>
        <v>NORTE</v>
      </c>
      <c r="B234" s="4">
        <v>749</v>
      </c>
      <c r="C234" s="9" t="str">
        <f>VLOOKUP(B234,'[1]LISTADO ATM'!$A$2:$B$816,2,0)</f>
        <v xml:space="preserve">ATM Oficina Yaque </v>
      </c>
      <c r="D234" s="26" t="s">
        <v>17</v>
      </c>
      <c r="E234" s="27"/>
    </row>
    <row r="235" spans="1:5" ht="18" x14ac:dyDescent="0.25">
      <c r="A235" s="4" t="str">
        <f>VLOOKUP(B235,'[1]LISTADO ATM'!$A$2:$C$817,3,0)</f>
        <v>NORTE</v>
      </c>
      <c r="B235" s="4">
        <v>809</v>
      </c>
      <c r="C235" s="9" t="str">
        <f>VLOOKUP(B235,'[1]LISTADO ATM'!$A$2:$B$816,2,0)</f>
        <v>ATM Yoma (Cotuí)</v>
      </c>
      <c r="D235" s="26" t="s">
        <v>14</v>
      </c>
      <c r="E235" s="27"/>
    </row>
    <row r="236" spans="1:5" ht="18" x14ac:dyDescent="0.25">
      <c r="A236" s="4" t="str">
        <f>VLOOKUP(B236,'[1]LISTADO ATM'!$A$2:$C$817,3,0)</f>
        <v>DISTRITO NACIONAL</v>
      </c>
      <c r="B236" s="4">
        <v>816</v>
      </c>
      <c r="C236" s="9" t="str">
        <f>VLOOKUP(B236,'[1]LISTADO ATM'!$A$2:$B$816,2,0)</f>
        <v xml:space="preserve">ATM Oficina Pedro Brand </v>
      </c>
      <c r="D236" s="26" t="s">
        <v>16</v>
      </c>
      <c r="E236" s="27"/>
    </row>
    <row r="237" spans="1:5" ht="18.75" thickBot="1" x14ac:dyDescent="0.3">
      <c r="A237" s="6" t="s">
        <v>11</v>
      </c>
      <c r="B237" s="12">
        <f>COUNT(B192:B236)</f>
        <v>45</v>
      </c>
      <c r="C237" s="21"/>
      <c r="D237" s="40"/>
      <c r="E237" s="42"/>
    </row>
  </sheetData>
  <mergeCells count="56">
    <mergeCell ref="D232:E232"/>
    <mergeCell ref="D233:E233"/>
    <mergeCell ref="D234:E234"/>
    <mergeCell ref="D235:E235"/>
    <mergeCell ref="D227:E227"/>
    <mergeCell ref="D228:E228"/>
    <mergeCell ref="D229:E229"/>
    <mergeCell ref="D230:E230"/>
    <mergeCell ref="D231:E231"/>
    <mergeCell ref="D223:E223"/>
    <mergeCell ref="D224:E224"/>
    <mergeCell ref="D225:E225"/>
    <mergeCell ref="D226:E226"/>
    <mergeCell ref="D219:E219"/>
    <mergeCell ref="D218:E218"/>
    <mergeCell ref="D220:E220"/>
    <mergeCell ref="D221:E221"/>
    <mergeCell ref="D222:E222"/>
    <mergeCell ref="D197:E197"/>
    <mergeCell ref="D237:E237"/>
    <mergeCell ref="D198:E198"/>
    <mergeCell ref="D199:E199"/>
    <mergeCell ref="D200:E200"/>
    <mergeCell ref="D201:E201"/>
    <mergeCell ref="D202:E202"/>
    <mergeCell ref="D203:E203"/>
    <mergeCell ref="D209:E209"/>
    <mergeCell ref="D210:E210"/>
    <mergeCell ref="D211:E211"/>
    <mergeCell ref="D212:E212"/>
    <mergeCell ref="A187:B187"/>
    <mergeCell ref="A188:B188"/>
    <mergeCell ref="A190:E190"/>
    <mergeCell ref="D196:E196"/>
    <mergeCell ref="D191:E191"/>
    <mergeCell ref="D192:E192"/>
    <mergeCell ref="D195:E195"/>
    <mergeCell ref="D193:E193"/>
    <mergeCell ref="D194:E194"/>
    <mergeCell ref="A168:E168"/>
    <mergeCell ref="A1:E1"/>
    <mergeCell ref="A2:E2"/>
    <mergeCell ref="A7:E7"/>
    <mergeCell ref="C118:E118"/>
    <mergeCell ref="A120:E120"/>
    <mergeCell ref="D204:E204"/>
    <mergeCell ref="D205:E205"/>
    <mergeCell ref="D236:E236"/>
    <mergeCell ref="D206:E206"/>
    <mergeCell ref="D207:E207"/>
    <mergeCell ref="D208:E208"/>
    <mergeCell ref="D213:E213"/>
    <mergeCell ref="D214:E214"/>
    <mergeCell ref="D215:E215"/>
    <mergeCell ref="D216:E216"/>
    <mergeCell ref="D217:E217"/>
  </mergeCells>
  <phoneticPr fontId="11" type="noConversion"/>
  <conditionalFormatting sqref="E11">
    <cfRule type="duplicateValues" dxfId="55" priority="68"/>
  </conditionalFormatting>
  <conditionalFormatting sqref="E51:E58">
    <cfRule type="duplicateValues" dxfId="54" priority="66"/>
  </conditionalFormatting>
  <conditionalFormatting sqref="E59">
    <cfRule type="duplicateValues" dxfId="53" priority="65"/>
  </conditionalFormatting>
  <conditionalFormatting sqref="E174:E176 E108">
    <cfRule type="duplicateValues" dxfId="52" priority="64"/>
  </conditionalFormatting>
  <conditionalFormatting sqref="E129 E96">
    <cfRule type="duplicateValues" dxfId="51" priority="62"/>
  </conditionalFormatting>
  <conditionalFormatting sqref="E117">
    <cfRule type="duplicateValues" dxfId="50" priority="61"/>
  </conditionalFormatting>
  <conditionalFormatting sqref="E127:E128 E111 E91:E95">
    <cfRule type="duplicateValues" dxfId="49" priority="171"/>
  </conditionalFormatting>
  <conditionalFormatting sqref="E141:E142">
    <cfRule type="duplicateValues" dxfId="48" priority="56"/>
  </conditionalFormatting>
  <conditionalFormatting sqref="E165 E130:E140 E112:E113 E101:E103 E143:E144">
    <cfRule type="duplicateValues" dxfId="47" priority="226"/>
  </conditionalFormatting>
  <conditionalFormatting sqref="E237:E1048576 E185:E197 E166:E173 E115 E1:E10 E12:E50 E60:E90 E97:E100 E104:E107 E118:E126 E109:E110">
    <cfRule type="duplicateValues" dxfId="46" priority="239"/>
  </conditionalFormatting>
  <conditionalFormatting sqref="B1:B1048576">
    <cfRule type="duplicateValues" dxfId="45" priority="37"/>
    <cfRule type="duplicateValues" dxfId="44" priority="54"/>
    <cfRule type="duplicateValues" dxfId="43" priority="253"/>
  </conditionalFormatting>
  <conditionalFormatting sqref="E145:E150 E114">
    <cfRule type="duplicateValues" dxfId="42" priority="55"/>
  </conditionalFormatting>
  <conditionalFormatting sqref="E209">
    <cfRule type="duplicateValues" dxfId="41" priority="53"/>
  </conditionalFormatting>
  <conditionalFormatting sqref="E210">
    <cfRule type="duplicateValues" dxfId="40" priority="51"/>
  </conditionalFormatting>
  <conditionalFormatting sqref="E211">
    <cfRule type="duplicateValues" dxfId="39" priority="50"/>
  </conditionalFormatting>
  <conditionalFormatting sqref="E212">
    <cfRule type="duplicateValues" dxfId="38" priority="49"/>
  </conditionalFormatting>
  <conditionalFormatting sqref="E213">
    <cfRule type="duplicateValues" dxfId="37" priority="48"/>
  </conditionalFormatting>
  <conditionalFormatting sqref="E214">
    <cfRule type="duplicateValues" dxfId="36" priority="46"/>
  </conditionalFormatting>
  <conditionalFormatting sqref="E215">
    <cfRule type="duplicateValues" dxfId="35" priority="45"/>
  </conditionalFormatting>
  <conditionalFormatting sqref="E236">
    <cfRule type="duplicateValues" dxfId="34" priority="40"/>
  </conditionalFormatting>
  <conditionalFormatting sqref="E216">
    <cfRule type="duplicateValues" dxfId="33" priority="294"/>
  </conditionalFormatting>
  <conditionalFormatting sqref="E179">
    <cfRule type="duplicateValues" dxfId="32" priority="36"/>
  </conditionalFormatting>
  <conditionalFormatting sqref="E151:E153">
    <cfRule type="duplicateValues" dxfId="31" priority="35"/>
  </conditionalFormatting>
  <conditionalFormatting sqref="E198:E208">
    <cfRule type="duplicateValues" dxfId="30" priority="330"/>
  </conditionalFormatting>
  <conditionalFormatting sqref="E154:E157">
    <cfRule type="duplicateValues" dxfId="29" priority="34"/>
  </conditionalFormatting>
  <conditionalFormatting sqref="E180">
    <cfRule type="duplicateValues" dxfId="28" priority="33"/>
  </conditionalFormatting>
  <conditionalFormatting sqref="E177:E178 E116 E184">
    <cfRule type="duplicateValues" dxfId="27" priority="390"/>
  </conditionalFormatting>
  <conditionalFormatting sqref="E181:E182">
    <cfRule type="duplicateValues" dxfId="26" priority="32"/>
  </conditionalFormatting>
  <conditionalFormatting sqref="E183">
    <cfRule type="duplicateValues" dxfId="25" priority="31"/>
  </conditionalFormatting>
  <conditionalFormatting sqref="E158">
    <cfRule type="duplicateValues" dxfId="24" priority="30"/>
  </conditionalFormatting>
  <conditionalFormatting sqref="E218">
    <cfRule type="duplicateValues" dxfId="23" priority="29"/>
  </conditionalFormatting>
  <conditionalFormatting sqref="E219">
    <cfRule type="duplicateValues" dxfId="22" priority="28"/>
  </conditionalFormatting>
  <conditionalFormatting sqref="E220">
    <cfRule type="duplicateValues" dxfId="21" priority="27"/>
  </conditionalFormatting>
  <conditionalFormatting sqref="E221">
    <cfRule type="duplicateValues" dxfId="20" priority="26"/>
  </conditionalFormatting>
  <conditionalFormatting sqref="E222">
    <cfRule type="duplicateValues" dxfId="19" priority="25"/>
  </conditionalFormatting>
  <conditionalFormatting sqref="E223">
    <cfRule type="duplicateValues" dxfId="18" priority="23"/>
  </conditionalFormatting>
  <conditionalFormatting sqref="E224">
    <cfRule type="duplicateValues" dxfId="17" priority="22"/>
  </conditionalFormatting>
  <conditionalFormatting sqref="E225">
    <cfRule type="duplicateValues" dxfId="16" priority="21"/>
  </conditionalFormatting>
  <conditionalFormatting sqref="E226">
    <cfRule type="duplicateValues" dxfId="15" priority="20"/>
  </conditionalFormatting>
  <conditionalFormatting sqref="E227">
    <cfRule type="duplicateValues" dxfId="14" priority="19"/>
  </conditionalFormatting>
  <conditionalFormatting sqref="E228">
    <cfRule type="duplicateValues" dxfId="13" priority="18"/>
  </conditionalFormatting>
  <conditionalFormatting sqref="E229">
    <cfRule type="duplicateValues" dxfId="12" priority="17"/>
  </conditionalFormatting>
  <conditionalFormatting sqref="E230">
    <cfRule type="duplicateValues" dxfId="11" priority="16"/>
  </conditionalFormatting>
  <conditionalFormatting sqref="E231">
    <cfRule type="duplicateValues" dxfId="10" priority="15"/>
  </conditionalFormatting>
  <conditionalFormatting sqref="E159:E160">
    <cfRule type="duplicateValues" dxfId="9" priority="11"/>
  </conditionalFormatting>
  <conditionalFormatting sqref="E161">
    <cfRule type="duplicateValues" dxfId="8" priority="10"/>
  </conditionalFormatting>
  <conditionalFormatting sqref="E162">
    <cfRule type="duplicateValues" dxfId="7" priority="9"/>
  </conditionalFormatting>
  <conditionalFormatting sqref="E164">
    <cfRule type="duplicateValues" dxfId="6" priority="7"/>
  </conditionalFormatting>
  <conditionalFormatting sqref="E233">
    <cfRule type="duplicateValues" dxfId="5" priority="3"/>
  </conditionalFormatting>
  <conditionalFormatting sqref="E234">
    <cfRule type="duplicateValues" dxfId="4" priority="2"/>
  </conditionalFormatting>
  <conditionalFormatting sqref="E235">
    <cfRule type="duplicateValues" dxfId="3" priority="1"/>
  </conditionalFormatting>
  <conditionalFormatting sqref="E163">
    <cfRule type="duplicateValues" dxfId="2" priority="420"/>
  </conditionalFormatting>
  <conditionalFormatting sqref="E217">
    <cfRule type="duplicateValues" dxfId="1" priority="440"/>
  </conditionalFormatting>
  <conditionalFormatting sqref="E232">
    <cfRule type="duplicateValues" dxfId="0" priority="44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2021-03-02T03:41:05Z</dcterms:modified>
</cp:coreProperties>
</file>