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rzo\02\"/>
    </mc:Choice>
  </mc:AlternateContent>
  <bookViews>
    <workbookView xWindow="0" yWindow="0" windowWidth="18555" windowHeight="7110" activeTab="1"/>
  </bookViews>
  <sheets>
    <sheet name="Gráfico1" sheetId="2" r:id="rId1"/>
    <sheet name="Hoja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7" i="1" l="1"/>
  <c r="C188" i="1"/>
  <c r="C189" i="1"/>
  <c r="C190" i="1"/>
  <c r="A186" i="1"/>
  <c r="A187" i="1"/>
  <c r="A188" i="1"/>
  <c r="A189" i="1"/>
  <c r="A190" i="1"/>
  <c r="A191" i="1"/>
  <c r="C184" i="1"/>
  <c r="C185" i="1"/>
  <c r="C186" i="1"/>
  <c r="C191" i="1"/>
  <c r="C192" i="1"/>
  <c r="A184" i="1"/>
  <c r="A185" i="1"/>
  <c r="C135" i="1"/>
  <c r="C136" i="1"/>
  <c r="C137" i="1"/>
  <c r="C138" i="1"/>
  <c r="C139" i="1"/>
  <c r="C140" i="1"/>
  <c r="C141" i="1"/>
  <c r="A135" i="1"/>
  <c r="A136" i="1"/>
  <c r="A137" i="1"/>
  <c r="A138" i="1"/>
  <c r="A139" i="1"/>
  <c r="A140" i="1"/>
  <c r="A141" i="1"/>
  <c r="A142" i="1"/>
  <c r="C131" i="1"/>
  <c r="C132" i="1"/>
  <c r="C133" i="1"/>
  <c r="C134" i="1"/>
  <c r="A131" i="1"/>
  <c r="A132" i="1"/>
  <c r="A133" i="1"/>
  <c r="A134" i="1"/>
  <c r="C98" i="1"/>
  <c r="C99" i="1"/>
  <c r="C100" i="1"/>
  <c r="C101" i="1"/>
  <c r="C102" i="1"/>
  <c r="A98" i="1"/>
  <c r="A99" i="1"/>
  <c r="A100" i="1"/>
  <c r="A101" i="1"/>
  <c r="A102" i="1"/>
  <c r="C90" i="1"/>
  <c r="C91" i="1"/>
  <c r="C92" i="1"/>
  <c r="C93" i="1"/>
  <c r="C94" i="1"/>
  <c r="C95" i="1"/>
  <c r="C96" i="1"/>
  <c r="A89" i="1"/>
  <c r="A90" i="1"/>
  <c r="A91" i="1"/>
  <c r="A92" i="1"/>
  <c r="A93" i="1"/>
  <c r="A94" i="1"/>
  <c r="A95" i="1"/>
  <c r="A96" i="1"/>
  <c r="C83" i="1"/>
  <c r="C84" i="1"/>
  <c r="C85" i="1"/>
  <c r="C86" i="1"/>
  <c r="C87" i="1"/>
  <c r="C88" i="1"/>
  <c r="C89" i="1"/>
  <c r="C97" i="1"/>
  <c r="A84" i="1"/>
  <c r="A85" i="1"/>
  <c r="A86" i="1"/>
  <c r="A87" i="1"/>
  <c r="A88" i="1"/>
  <c r="A97" i="1"/>
  <c r="C178" i="1" l="1"/>
  <c r="C179" i="1"/>
  <c r="C180" i="1"/>
  <c r="C181" i="1"/>
  <c r="C182" i="1"/>
  <c r="A178" i="1"/>
  <c r="A179" i="1"/>
  <c r="A180" i="1"/>
  <c r="A181" i="1"/>
  <c r="A182" i="1"/>
  <c r="A183" i="1"/>
  <c r="B104" i="1"/>
  <c r="B143" i="1"/>
  <c r="B164" i="1"/>
  <c r="B193" i="1"/>
  <c r="C173" i="1"/>
  <c r="C174" i="1"/>
  <c r="C175" i="1"/>
  <c r="C176" i="1"/>
  <c r="C177" i="1"/>
  <c r="C183" i="1"/>
  <c r="A173" i="1"/>
  <c r="A174" i="1"/>
  <c r="A175" i="1"/>
  <c r="A176" i="1"/>
  <c r="A177" i="1"/>
  <c r="A192" i="1"/>
  <c r="C154" i="1"/>
  <c r="C155" i="1"/>
  <c r="C156" i="1"/>
  <c r="C157" i="1"/>
  <c r="C158" i="1"/>
  <c r="C159" i="1"/>
  <c r="C160" i="1"/>
  <c r="C161" i="1"/>
  <c r="C162" i="1"/>
  <c r="C163" i="1"/>
  <c r="A154" i="1"/>
  <c r="A155" i="1"/>
  <c r="A156" i="1"/>
  <c r="A157" i="1"/>
  <c r="A158" i="1"/>
  <c r="A159" i="1"/>
  <c r="A160" i="1"/>
  <c r="A161" i="1"/>
  <c r="A162" i="1"/>
  <c r="A163" i="1"/>
  <c r="C126" i="1"/>
  <c r="C127" i="1"/>
  <c r="C128" i="1"/>
  <c r="C129" i="1"/>
  <c r="C130" i="1"/>
  <c r="C142" i="1"/>
  <c r="A126" i="1"/>
  <c r="A127" i="1"/>
  <c r="A128" i="1"/>
  <c r="A129" i="1"/>
  <c r="A130" i="1"/>
  <c r="C74" i="1"/>
  <c r="C75" i="1"/>
  <c r="C76" i="1"/>
  <c r="C77" i="1"/>
  <c r="C78" i="1"/>
  <c r="C79" i="1"/>
  <c r="C80" i="1"/>
  <c r="C81" i="1"/>
  <c r="C82" i="1"/>
  <c r="C103" i="1"/>
  <c r="A74" i="1"/>
  <c r="A75" i="1"/>
  <c r="A76" i="1"/>
  <c r="A77" i="1"/>
  <c r="A78" i="1"/>
  <c r="A79" i="1"/>
  <c r="A80" i="1"/>
  <c r="A81" i="1"/>
  <c r="A82" i="1"/>
  <c r="A83" i="1"/>
  <c r="A103" i="1"/>
  <c r="C123" i="1"/>
  <c r="C124" i="1"/>
  <c r="C125" i="1"/>
  <c r="A123" i="1"/>
  <c r="A124" i="1"/>
  <c r="A125" i="1"/>
  <c r="C69" i="1"/>
  <c r="C70" i="1"/>
  <c r="C71" i="1"/>
  <c r="C72" i="1"/>
  <c r="C73" i="1"/>
  <c r="A68" i="1"/>
  <c r="A69" i="1"/>
  <c r="A70" i="1"/>
  <c r="A71" i="1"/>
  <c r="A72" i="1"/>
  <c r="A73" i="1"/>
  <c r="A114" i="1"/>
  <c r="C114" i="1"/>
  <c r="C61" i="1"/>
  <c r="C62" i="1"/>
  <c r="C63" i="1"/>
  <c r="C64" i="1"/>
  <c r="C65" i="1"/>
  <c r="C66" i="1"/>
  <c r="C67" i="1"/>
  <c r="C68" i="1"/>
  <c r="A61" i="1"/>
  <c r="A62" i="1"/>
  <c r="A63" i="1"/>
  <c r="A64" i="1"/>
  <c r="A65" i="1"/>
  <c r="A66" i="1"/>
  <c r="A67" i="1"/>
  <c r="C56" i="1"/>
  <c r="C57" i="1"/>
  <c r="C58" i="1"/>
  <c r="C59" i="1"/>
  <c r="C60" i="1"/>
  <c r="C55" i="1" l="1"/>
  <c r="A55" i="1"/>
  <c r="A56" i="1"/>
  <c r="A57" i="1"/>
  <c r="A58" i="1"/>
  <c r="A59" i="1"/>
  <c r="A60" i="1"/>
  <c r="C49" i="1"/>
  <c r="C50" i="1"/>
  <c r="C51" i="1"/>
  <c r="C52" i="1"/>
  <c r="C53" i="1"/>
  <c r="C54" i="1"/>
  <c r="A49" i="1"/>
  <c r="A50" i="1"/>
  <c r="A51" i="1"/>
  <c r="A52" i="1"/>
  <c r="A53" i="1"/>
  <c r="A54" i="1"/>
  <c r="C40" i="1"/>
  <c r="C41" i="1"/>
  <c r="C42" i="1"/>
  <c r="C43" i="1"/>
  <c r="C44" i="1"/>
  <c r="A40" i="1"/>
  <c r="A41" i="1"/>
  <c r="A42" i="1"/>
  <c r="A43" i="1"/>
  <c r="A44" i="1"/>
  <c r="C120" i="1" l="1"/>
  <c r="C121" i="1"/>
  <c r="A120" i="1"/>
  <c r="A121" i="1"/>
  <c r="C119" i="1"/>
  <c r="C122" i="1"/>
  <c r="A119" i="1"/>
  <c r="A122" i="1"/>
  <c r="C172" i="1"/>
  <c r="A172" i="1"/>
  <c r="C38" i="1"/>
  <c r="C39" i="1"/>
  <c r="C45" i="1"/>
  <c r="C46" i="1"/>
  <c r="C47" i="1"/>
  <c r="C48" i="1"/>
  <c r="A38" i="1"/>
  <c r="A39" i="1"/>
  <c r="A45" i="1"/>
  <c r="A46" i="1"/>
  <c r="A47" i="1"/>
  <c r="A48" i="1"/>
  <c r="C32" i="1"/>
  <c r="C33" i="1"/>
  <c r="C34" i="1"/>
  <c r="C35" i="1"/>
  <c r="A32" i="1"/>
  <c r="A33" i="1"/>
  <c r="A34" i="1"/>
  <c r="A35" i="1"/>
  <c r="C27" i="1"/>
  <c r="C28" i="1"/>
  <c r="C29" i="1"/>
  <c r="C30" i="1"/>
  <c r="A27" i="1"/>
  <c r="A28" i="1"/>
  <c r="A29" i="1"/>
  <c r="A30" i="1"/>
  <c r="C118" i="1"/>
  <c r="C153" i="1"/>
  <c r="A153" i="1"/>
  <c r="C115" i="1"/>
  <c r="C116" i="1"/>
  <c r="C117" i="1"/>
  <c r="A115" i="1"/>
  <c r="A116" i="1"/>
  <c r="A117" i="1"/>
  <c r="C24" i="1"/>
  <c r="C25" i="1"/>
  <c r="C26" i="1"/>
  <c r="C31" i="1"/>
  <c r="A24" i="1"/>
  <c r="A25" i="1"/>
  <c r="A26" i="1"/>
  <c r="A31" i="1"/>
  <c r="C22" i="1"/>
  <c r="C23" i="1"/>
  <c r="C36" i="1"/>
  <c r="A22" i="1"/>
  <c r="A23" i="1"/>
  <c r="A36" i="1"/>
  <c r="C19" i="1"/>
  <c r="C20" i="1"/>
  <c r="A19" i="1"/>
  <c r="A20" i="1"/>
  <c r="C16" i="1"/>
  <c r="C17" i="1"/>
  <c r="C18" i="1"/>
  <c r="A16" i="1"/>
  <c r="A17" i="1"/>
  <c r="A18" i="1"/>
  <c r="C11" i="1"/>
  <c r="C12" i="1"/>
  <c r="C13" i="1"/>
  <c r="C14" i="1"/>
  <c r="C15" i="1"/>
  <c r="C21" i="1"/>
  <c r="A11" i="1"/>
  <c r="A12" i="1"/>
  <c r="A13" i="1"/>
  <c r="A14" i="1"/>
  <c r="A15" i="1"/>
  <c r="A21" i="1"/>
  <c r="C112" i="1"/>
  <c r="C113" i="1"/>
  <c r="A112" i="1"/>
  <c r="A113" i="1"/>
  <c r="C152" i="1"/>
  <c r="A152" i="1"/>
  <c r="C110" i="1"/>
  <c r="C111" i="1"/>
  <c r="A110" i="1"/>
  <c r="A111" i="1"/>
  <c r="A118" i="1"/>
  <c r="C10" i="1"/>
  <c r="C37" i="1"/>
  <c r="A10" i="1"/>
  <c r="A37" i="1"/>
  <c r="C171" i="1" l="1"/>
  <c r="A171" i="1"/>
  <c r="C151" i="1"/>
  <c r="A151" i="1"/>
  <c r="C150" i="1"/>
  <c r="A150" i="1"/>
  <c r="C149" i="1"/>
  <c r="A149" i="1"/>
  <c r="C148" i="1"/>
  <c r="A148" i="1"/>
  <c r="C147" i="1"/>
  <c r="A147" i="1"/>
  <c r="A167" i="1"/>
  <c r="C109" i="1"/>
  <c r="A109" i="1"/>
  <c r="C108" i="1"/>
  <c r="A108" i="1"/>
  <c r="C9" i="1"/>
  <c r="A9" i="1"/>
</calcChain>
</file>

<file path=xl/sharedStrings.xml><?xml version="1.0" encoding="utf-8"?>
<sst xmlns="http://schemas.openxmlformats.org/spreadsheetml/2006/main" count="198" uniqueCount="22">
  <si>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</si>
  <si>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</si>
  <si>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</si>
  <si>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</si>
  <si>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</si>
  <si>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</si>
  <si>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</si>
  <si>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</si>
  <si>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</si>
  <si>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</si>
  <si>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</si>
  <si>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</si>
  <si>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</si>
  <si>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EN OBSERVACION / CON FALLAS y GAVETAS VACIAS (CON GAVETAS DISPONIBLES)</t>
  </si>
  <si>
    <t xml:space="preserve">3 Gavetas Vacías  </t>
  </si>
  <si>
    <t>Gavetas Vacías + Gavetas Fallando</t>
  </si>
  <si>
    <t>1 Gaveta Vacia y 2 Fallando</t>
  </si>
  <si>
    <t>SIN EFECTIVO</t>
  </si>
  <si>
    <t xml:space="preserve">GAVETAS VACIAS + GAVETAS FALLANDO </t>
  </si>
  <si>
    <t>Abastecido</t>
  </si>
  <si>
    <t>335807928 </t>
  </si>
  <si>
    <t>2 Gavetas Vacias y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</si>
</sst>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Hoja1!$B$145:$B$146</c:f>
              <c:strCache>
                <c:ptCount val="2"/>
                <c:pt idx="0">
                  <c:v>GAVETAS VACIAS + GAVETAS FALLANDO </c:v>
                </c:pt>
                <c:pt idx="1">
                  <c:v>ATM UNIDAD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Hoja1!$A$147:$A$164</c:f>
              <c:strCache>
                <c:ptCount val="18"/>
                <c:pt idx="0">
                  <c:v>DISTRITO NACIONAL</c:v>
                </c:pt>
                <c:pt idx="1">
                  <c:v>ESTE</c:v>
                </c:pt>
                <c:pt idx="2">
                  <c:v>DISTRITO NACIONAL</c:v>
                </c:pt>
                <c:pt idx="3">
                  <c:v>DISTRITO NACIONAL</c:v>
                </c:pt>
                <c:pt idx="4">
                  <c:v>DISTRITO NACIONAL</c:v>
                </c:pt>
                <c:pt idx="5">
                  <c:v>NORTE</c:v>
                </c:pt>
                <c:pt idx="6">
                  <c:v>DISTRITO NACIONAL</c:v>
                </c:pt>
                <c:pt idx="7">
                  <c:v>NORTE</c:v>
                </c:pt>
                <c:pt idx="8">
                  <c:v>DISTRITO NACIONAL</c:v>
                </c:pt>
                <c:pt idx="9">
                  <c:v>DISTRITO NACIONAL</c:v>
                </c:pt>
                <c:pt idx="10">
                  <c:v>DISTRITO NACIONAL</c:v>
                </c:pt>
                <c:pt idx="11">
                  <c:v>DISTRITO NACIONAL</c:v>
                </c:pt>
                <c:pt idx="12">
                  <c:v>DISTRITO NACIONAL</c:v>
                </c:pt>
                <c:pt idx="13">
                  <c:v>SUR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TOTAL</c:v>
                </c:pt>
              </c:strCache>
            </c:strRef>
          </c:cat>
          <c:val>
            <c:numRef>
              <c:f>Hoja1!$B$147:$B$164</c:f>
              <c:numCache>
                <c:formatCode>General</c:formatCode>
                <c:ptCount val="18"/>
                <c:pt idx="0">
                  <c:v>627</c:v>
                </c:pt>
                <c:pt idx="1">
                  <c:v>330</c:v>
                </c:pt>
                <c:pt idx="2">
                  <c:v>688</c:v>
                </c:pt>
                <c:pt idx="3">
                  <c:v>801</c:v>
                </c:pt>
                <c:pt idx="4">
                  <c:v>570</c:v>
                </c:pt>
                <c:pt idx="5">
                  <c:v>463</c:v>
                </c:pt>
                <c:pt idx="6">
                  <c:v>590</c:v>
                </c:pt>
                <c:pt idx="7">
                  <c:v>749</c:v>
                </c:pt>
                <c:pt idx="8">
                  <c:v>911</c:v>
                </c:pt>
                <c:pt idx="9">
                  <c:v>708</c:v>
                </c:pt>
                <c:pt idx="10">
                  <c:v>580</c:v>
                </c:pt>
                <c:pt idx="11">
                  <c:v>147</c:v>
                </c:pt>
                <c:pt idx="12">
                  <c:v>957</c:v>
                </c:pt>
                <c:pt idx="13">
                  <c:v>871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tx>
            <c:strRef>
              <c:f>Hoja1!$C$145:$C$146</c:f>
              <c:strCache>
                <c:ptCount val="2"/>
                <c:pt idx="0">
                  <c:v>GAVETAS VACIAS + GAVETAS FALLANDO </c:v>
                </c:pt>
                <c:pt idx="1">
                  <c:v>NOMBRE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Hoja1!$A$147:$A$164</c:f>
              <c:strCache>
                <c:ptCount val="18"/>
                <c:pt idx="0">
                  <c:v>DISTRITO NACIONAL</c:v>
                </c:pt>
                <c:pt idx="1">
                  <c:v>ESTE</c:v>
                </c:pt>
                <c:pt idx="2">
                  <c:v>DISTRITO NACIONAL</c:v>
                </c:pt>
                <c:pt idx="3">
                  <c:v>DISTRITO NACIONAL</c:v>
                </c:pt>
                <c:pt idx="4">
                  <c:v>DISTRITO NACIONAL</c:v>
                </c:pt>
                <c:pt idx="5">
                  <c:v>NORTE</c:v>
                </c:pt>
                <c:pt idx="6">
                  <c:v>DISTRITO NACIONAL</c:v>
                </c:pt>
                <c:pt idx="7">
                  <c:v>NORTE</c:v>
                </c:pt>
                <c:pt idx="8">
                  <c:v>DISTRITO NACIONAL</c:v>
                </c:pt>
                <c:pt idx="9">
                  <c:v>DISTRITO NACIONAL</c:v>
                </c:pt>
                <c:pt idx="10">
                  <c:v>DISTRITO NACIONAL</c:v>
                </c:pt>
                <c:pt idx="11">
                  <c:v>DISTRITO NACIONAL</c:v>
                </c:pt>
                <c:pt idx="12">
                  <c:v>DISTRITO NACIONAL</c:v>
                </c:pt>
                <c:pt idx="13">
                  <c:v>SUR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TOTAL</c:v>
                </c:pt>
              </c:strCache>
            </c:strRef>
          </c:cat>
          <c:val>
            <c:numRef>
              <c:f>Hoja1!$C$147:$C$164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tx>
            <c:strRef>
              <c:f>Hoja1!$D$145:$D$146</c:f>
              <c:strCache>
                <c:ptCount val="2"/>
                <c:pt idx="0">
                  <c:v>GAVETAS VACIAS + GAVETAS FALLANDO </c:v>
                </c:pt>
                <c:pt idx="1">
                  <c:v>ESTATUS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Hoja1!$A$147:$A$164</c:f>
              <c:strCache>
                <c:ptCount val="18"/>
                <c:pt idx="0">
                  <c:v>DISTRITO NACIONAL</c:v>
                </c:pt>
                <c:pt idx="1">
                  <c:v>ESTE</c:v>
                </c:pt>
                <c:pt idx="2">
                  <c:v>DISTRITO NACIONAL</c:v>
                </c:pt>
                <c:pt idx="3">
                  <c:v>DISTRITO NACIONAL</c:v>
                </c:pt>
                <c:pt idx="4">
                  <c:v>DISTRITO NACIONAL</c:v>
                </c:pt>
                <c:pt idx="5">
                  <c:v>NORTE</c:v>
                </c:pt>
                <c:pt idx="6">
                  <c:v>DISTRITO NACIONAL</c:v>
                </c:pt>
                <c:pt idx="7">
                  <c:v>NORTE</c:v>
                </c:pt>
                <c:pt idx="8">
                  <c:v>DISTRITO NACIONAL</c:v>
                </c:pt>
                <c:pt idx="9">
                  <c:v>DISTRITO NACIONAL</c:v>
                </c:pt>
                <c:pt idx="10">
                  <c:v>DISTRITO NACIONAL</c:v>
                </c:pt>
                <c:pt idx="11">
                  <c:v>DISTRITO NACIONAL</c:v>
                </c:pt>
                <c:pt idx="12">
                  <c:v>DISTRITO NACIONAL</c:v>
                </c:pt>
                <c:pt idx="13">
                  <c:v>SUR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TOTAL</c:v>
                </c:pt>
              </c:strCache>
            </c:strRef>
          </c:cat>
          <c:val>
            <c:numRef>
              <c:f>Hoja1!$D$147:$D$164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tx>
            <c:strRef>
              <c:f>Hoja1!$E$145:$E$146</c:f>
              <c:strCache>
                <c:ptCount val="2"/>
                <c:pt idx="0">
                  <c:v>GAVETAS VACIAS + GAVETAS FALLANDO </c:v>
                </c:pt>
                <c:pt idx="1">
                  <c:v>TICKET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Hoja1!$A$147:$A$164</c:f>
              <c:strCache>
                <c:ptCount val="18"/>
                <c:pt idx="0">
                  <c:v>DISTRITO NACIONAL</c:v>
                </c:pt>
                <c:pt idx="1">
                  <c:v>ESTE</c:v>
                </c:pt>
                <c:pt idx="2">
                  <c:v>DISTRITO NACIONAL</c:v>
                </c:pt>
                <c:pt idx="3">
                  <c:v>DISTRITO NACIONAL</c:v>
                </c:pt>
                <c:pt idx="4">
                  <c:v>DISTRITO NACIONAL</c:v>
                </c:pt>
                <c:pt idx="5">
                  <c:v>NORTE</c:v>
                </c:pt>
                <c:pt idx="6">
                  <c:v>DISTRITO NACIONAL</c:v>
                </c:pt>
                <c:pt idx="7">
                  <c:v>NORTE</c:v>
                </c:pt>
                <c:pt idx="8">
                  <c:v>DISTRITO NACIONAL</c:v>
                </c:pt>
                <c:pt idx="9">
                  <c:v>DISTRITO NACIONAL</c:v>
                </c:pt>
                <c:pt idx="10">
                  <c:v>DISTRITO NACIONAL</c:v>
                </c:pt>
                <c:pt idx="11">
                  <c:v>DISTRITO NACIONAL</c:v>
                </c:pt>
                <c:pt idx="12">
                  <c:v>DISTRITO NACIONAL</c:v>
                </c:pt>
                <c:pt idx="13">
                  <c:v>SUR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TOTAL</c:v>
                </c:pt>
              </c:strCache>
            </c:strRef>
          </c:cat>
          <c:val>
            <c:numRef>
              <c:f>Hoja1!$E$147:$E$164</c:f>
              <c:numCache>
                <c:formatCode>General</c:formatCode>
                <c:ptCount val="18"/>
                <c:pt idx="0">
                  <c:v>335805638</c:v>
                </c:pt>
                <c:pt idx="1">
                  <c:v>335805892</c:v>
                </c:pt>
                <c:pt idx="2">
                  <c:v>335807923</c:v>
                </c:pt>
                <c:pt idx="3">
                  <c:v>335807938</c:v>
                </c:pt>
                <c:pt idx="4">
                  <c:v>335807940</c:v>
                </c:pt>
                <c:pt idx="5">
                  <c:v>335808315</c:v>
                </c:pt>
                <c:pt idx="6">
                  <c:v>335809122</c:v>
                </c:pt>
                <c:pt idx="7">
                  <c:v>335808904</c:v>
                </c:pt>
                <c:pt idx="8">
                  <c:v>335809364</c:v>
                </c:pt>
                <c:pt idx="9">
                  <c:v>335809369</c:v>
                </c:pt>
                <c:pt idx="10">
                  <c:v>335809382</c:v>
                </c:pt>
                <c:pt idx="11">
                  <c:v>335809391</c:v>
                </c:pt>
                <c:pt idx="12">
                  <c:v>335809453</c:v>
                </c:pt>
                <c:pt idx="13">
                  <c:v>335809454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zoomScale="78" zoomScaleNormal="78" workbookViewId="0">
      <selection activeCell="A195" sqref="A195:XFD224"/>
    </sheetView>
  </sheetViews>
  <sheetFormatPr baseColWidth="10" defaultColWidth="52.7109375" defaultRowHeight="15" x14ac:dyDescent="0.25"/>
  <cols>
    <col min="1" max="1" width="27.140625" bestFit="1" customWidth="1"/>
    <col min="2" max="2" width="18.28515625" style="8" bestFit="1" customWidth="1"/>
    <col min="3" max="3" width="88.85546875" customWidth="1"/>
    <col min="4" max="4" width="45" customWidth="1"/>
    <col min="5" max="5" width="23.28515625" customWidth="1"/>
  </cols>
  <sheetData>
    <row r="1" spans="1:5" ht="22.5" customHeight="1" x14ac:dyDescent="0.25">
      <c r="A1" s="36" t="s">
        <v>1</v>
      </c>
      <c r="B1" s="37"/>
      <c r="C1" s="37"/>
      <c r="D1" s="37"/>
      <c r="E1" s="38"/>
    </row>
    <row r="2" spans="1:5" ht="25.5" customHeight="1" x14ac:dyDescent="0.25">
      <c r="A2" s="39" t="s">
        <v>0</v>
      </c>
      <c r="B2" s="40"/>
      <c r="C2" s="40"/>
      <c r="D2" s="40"/>
      <c r="E2" s="41"/>
    </row>
    <row r="3" spans="1:5" ht="18" x14ac:dyDescent="0.25">
      <c r="B3" s="1"/>
      <c r="C3" s="1"/>
      <c r="D3" s="1"/>
      <c r="E3" s="17"/>
    </row>
    <row r="4" spans="1:5" ht="18.75" thickBot="1" x14ac:dyDescent="0.3">
      <c r="A4" s="14" t="s">
        <v>2</v>
      </c>
      <c r="B4" s="16">
        <v>44257.25</v>
      </c>
      <c r="C4" s="1"/>
      <c r="D4" s="1"/>
      <c r="E4" s="18"/>
    </row>
    <row r="5" spans="1:5" ht="18.75" thickBot="1" x14ac:dyDescent="0.3">
      <c r="A5" s="14" t="s">
        <v>3</v>
      </c>
      <c r="B5" s="16">
        <v>44257.708333333336</v>
      </c>
      <c r="C5" s="15"/>
      <c r="D5" s="1"/>
      <c r="E5" s="18"/>
    </row>
    <row r="6" spans="1:5" ht="18" x14ac:dyDescent="0.25">
      <c r="B6" s="1"/>
      <c r="C6" s="1"/>
      <c r="D6" s="1"/>
      <c r="E6" s="20"/>
    </row>
    <row r="7" spans="1:5" ht="18" customHeight="1" x14ac:dyDescent="0.25">
      <c r="A7" s="42" t="s">
        <v>4</v>
      </c>
      <c r="B7" s="43"/>
      <c r="C7" s="43"/>
      <c r="D7" s="43"/>
      <c r="E7" s="44"/>
    </row>
    <row r="8" spans="1:5" ht="18" x14ac:dyDescent="0.25">
      <c r="A8" s="2" t="s">
        <v>5</v>
      </c>
      <c r="B8" s="2" t="s">
        <v>6</v>
      </c>
      <c r="C8" s="3" t="s">
        <v>7</v>
      </c>
      <c r="D8" s="19" t="s">
        <v>8</v>
      </c>
      <c r="E8" s="19" t="s">
        <v>9</v>
      </c>
    </row>
    <row r="9" spans="1:5" ht="18" x14ac:dyDescent="0.25">
      <c r="A9" s="9" t="str">
        <f>VLOOKUP(B9,'[1]LISTADO ATM'!$A$2:$C$817,3,0)</f>
        <v>NORTE</v>
      </c>
      <c r="B9" s="4">
        <v>157</v>
      </c>
      <c r="C9" s="4" t="str">
        <f>VLOOKUP(B9,'[1]LISTADO ATM'!$A$2:$B$816,2,0)</f>
        <v xml:space="preserve">ATM Oficina Samaná </v>
      </c>
      <c r="D9" s="24" t="s">
        <v>19</v>
      </c>
      <c r="E9" s="25">
        <v>335807829</v>
      </c>
    </row>
    <row r="10" spans="1:5" ht="18" x14ac:dyDescent="0.25">
      <c r="A10" s="9" t="str">
        <f>VLOOKUP(B10,'[1]LISTADO ATM'!$A$2:$C$817,3,0)</f>
        <v>ESTE</v>
      </c>
      <c r="B10" s="4">
        <v>612</v>
      </c>
      <c r="C10" s="4" t="str">
        <f>VLOOKUP(B10,'[1]LISTADO ATM'!$A$2:$B$816,2,0)</f>
        <v xml:space="preserve">ATM Plaza Orense (La Romana) </v>
      </c>
      <c r="D10" s="24" t="s">
        <v>19</v>
      </c>
      <c r="E10" s="11">
        <v>335805829</v>
      </c>
    </row>
    <row r="11" spans="1:5" ht="18" x14ac:dyDescent="0.25">
      <c r="A11" s="9" t="str">
        <f>VLOOKUP(B11,'[1]LISTADO ATM'!$A$2:$C$817,3,0)</f>
        <v>SUR</v>
      </c>
      <c r="B11" s="4">
        <v>880</v>
      </c>
      <c r="C11" s="4" t="str">
        <f>VLOOKUP(B11,'[1]LISTADO ATM'!$A$2:$B$816,2,0)</f>
        <v xml:space="preserve">ATM Autoservicio Barahona II </v>
      </c>
      <c r="D11" s="24" t="s">
        <v>19</v>
      </c>
      <c r="E11" s="25">
        <v>335807894</v>
      </c>
    </row>
    <row r="12" spans="1:5" ht="18" x14ac:dyDescent="0.25">
      <c r="A12" s="9" t="str">
        <f>VLOOKUP(B12,'[1]LISTADO ATM'!$A$2:$C$817,3,0)</f>
        <v>SUR</v>
      </c>
      <c r="B12" s="4">
        <v>780</v>
      </c>
      <c r="C12" s="4" t="str">
        <f>VLOOKUP(B12,'[1]LISTADO ATM'!$A$2:$B$816,2,0)</f>
        <v xml:space="preserve">ATM Oficina Barahona I </v>
      </c>
      <c r="D12" s="24" t="s">
        <v>19</v>
      </c>
      <c r="E12" s="25">
        <v>335807896</v>
      </c>
    </row>
    <row r="13" spans="1:5" ht="18" x14ac:dyDescent="0.25">
      <c r="A13" s="9" t="str">
        <f>VLOOKUP(B13,'[1]LISTADO ATM'!$A$2:$C$817,3,0)</f>
        <v>SUR</v>
      </c>
      <c r="B13" s="4">
        <v>182</v>
      </c>
      <c r="C13" s="4" t="str">
        <f>VLOOKUP(B13,'[1]LISTADO ATM'!$A$2:$B$816,2,0)</f>
        <v xml:space="preserve">ATM Barahona Comb </v>
      </c>
      <c r="D13" s="24" t="s">
        <v>19</v>
      </c>
      <c r="E13" s="25">
        <v>335807927</v>
      </c>
    </row>
    <row r="14" spans="1:5" ht="18" x14ac:dyDescent="0.25">
      <c r="A14" s="9" t="str">
        <f>VLOOKUP(B14,'[1]LISTADO ATM'!$A$2:$C$817,3,0)</f>
        <v>DISTRITO NACIONAL</v>
      </c>
      <c r="B14" s="4">
        <v>785</v>
      </c>
      <c r="C14" s="4" t="str">
        <f>VLOOKUP(B14,'[1]LISTADO ATM'!$A$2:$B$816,2,0)</f>
        <v xml:space="preserve">ATM S/M Nacional Máximo Gómez </v>
      </c>
      <c r="D14" s="24" t="s">
        <v>19</v>
      </c>
      <c r="E14" s="25">
        <v>335807936</v>
      </c>
    </row>
    <row r="15" spans="1:5" ht="18" x14ac:dyDescent="0.25">
      <c r="A15" s="9" t="str">
        <f>VLOOKUP(B15,'[1]LISTADO ATM'!$A$2:$C$817,3,0)</f>
        <v>DISTRITO NACIONAL</v>
      </c>
      <c r="B15" s="4">
        <v>568</v>
      </c>
      <c r="C15" s="4" t="str">
        <f>VLOOKUP(B15,'[1]LISTADO ATM'!$A$2:$B$816,2,0)</f>
        <v xml:space="preserve">ATM Ministerio de Educación </v>
      </c>
      <c r="D15" s="24" t="s">
        <v>19</v>
      </c>
      <c r="E15" s="11">
        <v>335807677</v>
      </c>
    </row>
    <row r="16" spans="1:5" ht="18" x14ac:dyDescent="0.25">
      <c r="A16" s="9" t="str">
        <f>VLOOKUP(B16,'[1]LISTADO ATM'!$A$2:$C$817,3,0)</f>
        <v>NORTE</v>
      </c>
      <c r="B16" s="4">
        <v>987</v>
      </c>
      <c r="C16" s="4" t="str">
        <f>VLOOKUP(B16,'[1]LISTADO ATM'!$A$2:$B$816,2,0)</f>
        <v xml:space="preserve">ATM S/M Jumbo (Moca) </v>
      </c>
      <c r="D16" s="24" t="s">
        <v>19</v>
      </c>
      <c r="E16" s="11">
        <v>335807887</v>
      </c>
    </row>
    <row r="17" spans="1:5" ht="18" x14ac:dyDescent="0.25">
      <c r="A17" s="9" t="str">
        <f>VLOOKUP(B17,'[1]LISTADO ATM'!$A$2:$C$817,3,0)</f>
        <v>NORTE</v>
      </c>
      <c r="B17" s="4">
        <v>638</v>
      </c>
      <c r="C17" s="4" t="str">
        <f>VLOOKUP(B17,'[1]LISTADO ATM'!$A$2:$B$816,2,0)</f>
        <v xml:space="preserve">ATM S/M Yoma </v>
      </c>
      <c r="D17" s="24" t="s">
        <v>19</v>
      </c>
      <c r="E17" s="11">
        <v>335807890</v>
      </c>
    </row>
    <row r="18" spans="1:5" ht="18" x14ac:dyDescent="0.25">
      <c r="A18" s="9" t="str">
        <f>VLOOKUP(B18,'[1]LISTADO ATM'!$A$2:$C$817,3,0)</f>
        <v>DISTRITO NACIONAL</v>
      </c>
      <c r="B18" s="4">
        <v>930</v>
      </c>
      <c r="C18" s="4" t="str">
        <f>VLOOKUP(B18,'[1]LISTADO ATM'!$A$2:$B$816,2,0)</f>
        <v>ATM Oficina Plaza Spring Center</v>
      </c>
      <c r="D18" s="24" t="s">
        <v>19</v>
      </c>
      <c r="E18" s="11">
        <v>335807931</v>
      </c>
    </row>
    <row r="19" spans="1:5" ht="18" x14ac:dyDescent="0.25">
      <c r="A19" s="9" t="str">
        <f>VLOOKUP(B19,'[1]LISTADO ATM'!$A$2:$C$817,3,0)</f>
        <v>NORTE</v>
      </c>
      <c r="B19" s="4">
        <v>171</v>
      </c>
      <c r="C19" s="4" t="str">
        <f>VLOOKUP(B19,'[1]LISTADO ATM'!$A$2:$B$816,2,0)</f>
        <v xml:space="preserve">ATM Oficina Moca </v>
      </c>
      <c r="D19" s="24" t="s">
        <v>19</v>
      </c>
      <c r="E19" s="25">
        <v>335807348</v>
      </c>
    </row>
    <row r="20" spans="1:5" ht="18" x14ac:dyDescent="0.25">
      <c r="A20" s="9" t="str">
        <f>VLOOKUP(B20,'[1]LISTADO ATM'!$A$2:$C$817,3,0)</f>
        <v>ESTE</v>
      </c>
      <c r="B20" s="4">
        <v>660</v>
      </c>
      <c r="C20" s="4" t="str">
        <f>VLOOKUP(B20,'[1]LISTADO ATM'!$A$2:$B$816,2,0)</f>
        <v>ATM Oficina Romana Norte II</v>
      </c>
      <c r="D20" s="24" t="s">
        <v>19</v>
      </c>
      <c r="E20" s="25">
        <v>335807481</v>
      </c>
    </row>
    <row r="21" spans="1:5" ht="18" x14ac:dyDescent="0.25">
      <c r="A21" s="9" t="str">
        <f>VLOOKUP(B21,'[1]LISTADO ATM'!$A$2:$C$817,3,0)</f>
        <v>DISTRITO NACIONAL</v>
      </c>
      <c r="B21" s="4">
        <v>354</v>
      </c>
      <c r="C21" s="4" t="str">
        <f>VLOOKUP(B21,'[1]LISTADO ATM'!$A$2:$B$816,2,0)</f>
        <v xml:space="preserve">ATM Oficina Núñez de Cáceres II </v>
      </c>
      <c r="D21" s="24" t="s">
        <v>19</v>
      </c>
      <c r="E21" s="25">
        <v>335807565</v>
      </c>
    </row>
    <row r="22" spans="1:5" ht="18" x14ac:dyDescent="0.25">
      <c r="A22" s="9" t="str">
        <f>VLOOKUP(B22,'[1]LISTADO ATM'!$A$2:$C$817,3,0)</f>
        <v>SUR</v>
      </c>
      <c r="B22" s="4">
        <v>252</v>
      </c>
      <c r="C22" s="4" t="str">
        <f>VLOOKUP(B22,'[1]LISTADO ATM'!$A$2:$B$816,2,0)</f>
        <v xml:space="preserve">ATM Banco Agrícola (Barahona) </v>
      </c>
      <c r="D22" s="24" t="s">
        <v>19</v>
      </c>
      <c r="E22" s="25">
        <v>335807889</v>
      </c>
    </row>
    <row r="23" spans="1:5" ht="18" x14ac:dyDescent="0.25">
      <c r="A23" s="9" t="str">
        <f>VLOOKUP(B23,'[1]LISTADO ATM'!$A$2:$C$817,3,0)</f>
        <v>DISTRITO NACIONAL</v>
      </c>
      <c r="B23" s="4">
        <v>461</v>
      </c>
      <c r="C23" s="4" t="str">
        <f>VLOOKUP(B23,'[1]LISTADO ATM'!$A$2:$B$816,2,0)</f>
        <v xml:space="preserve">ATM Autobanco Sarasota I </v>
      </c>
      <c r="D23" s="24" t="s">
        <v>19</v>
      </c>
      <c r="E23" s="25">
        <v>335807900</v>
      </c>
    </row>
    <row r="24" spans="1:5" ht="18" x14ac:dyDescent="0.25">
      <c r="A24" s="9" t="str">
        <f>VLOOKUP(B24,'[1]LISTADO ATM'!$A$2:$C$817,3,0)</f>
        <v>DISTRITO NACIONAL</v>
      </c>
      <c r="B24" s="4">
        <v>235</v>
      </c>
      <c r="C24" s="4" t="str">
        <f>VLOOKUP(B24,'[1]LISTADO ATM'!$A$2:$B$816,2,0)</f>
        <v xml:space="preserve">ATM Oficina Multicentro La Sirena San Isidro </v>
      </c>
      <c r="D24" s="24" t="s">
        <v>19</v>
      </c>
      <c r="E24" s="25" t="s">
        <v>20</v>
      </c>
    </row>
    <row r="25" spans="1:5" ht="18" x14ac:dyDescent="0.25">
      <c r="A25" s="9" t="str">
        <f>VLOOKUP(B25,'[1]LISTADO ATM'!$A$2:$C$817,3,0)</f>
        <v>DISTRITO NACIONAL</v>
      </c>
      <c r="B25" s="4">
        <v>578</v>
      </c>
      <c r="C25" s="4" t="str">
        <f>VLOOKUP(B25,'[1]LISTADO ATM'!$A$2:$B$816,2,0)</f>
        <v xml:space="preserve">ATM Procuraduría General de la República </v>
      </c>
      <c r="D25" s="24" t="s">
        <v>19</v>
      </c>
      <c r="E25" s="11">
        <v>335806954</v>
      </c>
    </row>
    <row r="26" spans="1:5" ht="18" x14ac:dyDescent="0.25">
      <c r="A26" s="9" t="str">
        <f>VLOOKUP(B26,'[1]LISTADO ATM'!$A$2:$C$817,3,0)</f>
        <v>NORTE</v>
      </c>
      <c r="B26" s="4">
        <v>413</v>
      </c>
      <c r="C26" s="4" t="str">
        <f>VLOOKUP(B26,'[1]LISTADO ATM'!$A$2:$B$816,2,0)</f>
        <v xml:space="preserve">ATM UNP Las Galeras Samaná </v>
      </c>
      <c r="D26" s="24" t="s">
        <v>19</v>
      </c>
      <c r="E26" s="11">
        <v>335807885</v>
      </c>
    </row>
    <row r="27" spans="1:5" ht="18" x14ac:dyDescent="0.25">
      <c r="A27" s="9" t="str">
        <f>VLOOKUP(B27,'[1]LISTADO ATM'!$A$2:$C$817,3,0)</f>
        <v>ESTE</v>
      </c>
      <c r="B27" s="4">
        <v>824</v>
      </c>
      <c r="C27" s="4" t="str">
        <f>VLOOKUP(B27,'[1]LISTADO ATM'!$A$2:$B$816,2,0)</f>
        <v xml:space="preserve">ATM Multiplaza (Higuey) </v>
      </c>
      <c r="D27" s="24" t="s">
        <v>19</v>
      </c>
      <c r="E27" s="11">
        <v>335805756</v>
      </c>
    </row>
    <row r="28" spans="1:5" ht="18" x14ac:dyDescent="0.25">
      <c r="A28" s="9" t="str">
        <f>VLOOKUP(B28,'[1]LISTADO ATM'!$A$2:$C$817,3,0)</f>
        <v>DISTRITO NACIONAL</v>
      </c>
      <c r="B28" s="4">
        <v>551</v>
      </c>
      <c r="C28" s="4" t="str">
        <f>VLOOKUP(B28,'[1]LISTADO ATM'!$A$2:$B$816,2,0)</f>
        <v xml:space="preserve">ATM Oficina Padre Castellanos </v>
      </c>
      <c r="D28" s="24" t="s">
        <v>19</v>
      </c>
      <c r="E28" s="25">
        <v>335807697</v>
      </c>
    </row>
    <row r="29" spans="1:5" ht="18" x14ac:dyDescent="0.25">
      <c r="A29" s="9" t="str">
        <f>VLOOKUP(B29,'[1]LISTADO ATM'!$A$2:$C$817,3,0)</f>
        <v>DISTRITO NACIONAL</v>
      </c>
      <c r="B29" s="4">
        <v>359</v>
      </c>
      <c r="C29" s="4" t="str">
        <f>VLOOKUP(B29,'[1]LISTADO ATM'!$A$2:$B$816,2,0)</f>
        <v>ATM S/M Bravo Ozama</v>
      </c>
      <c r="D29" s="24" t="s">
        <v>19</v>
      </c>
      <c r="E29" s="25">
        <v>335807701</v>
      </c>
    </row>
    <row r="30" spans="1:5" ht="18" x14ac:dyDescent="0.25">
      <c r="A30" s="9" t="str">
        <f>VLOOKUP(B30,'[1]LISTADO ATM'!$A$2:$C$817,3,0)</f>
        <v>NORTE</v>
      </c>
      <c r="B30" s="4">
        <v>862</v>
      </c>
      <c r="C30" s="4" t="str">
        <f>VLOOKUP(B30,'[1]LISTADO ATM'!$A$2:$B$816,2,0)</f>
        <v xml:space="preserve">ATM S/M Doble A (Sabaneta) </v>
      </c>
      <c r="D30" s="24" t="s">
        <v>19</v>
      </c>
      <c r="E30" s="25">
        <v>335807706</v>
      </c>
    </row>
    <row r="31" spans="1:5" ht="18" x14ac:dyDescent="0.25">
      <c r="A31" s="9" t="str">
        <f>VLOOKUP(B31,'[1]LISTADO ATM'!$A$2:$C$817,3,0)</f>
        <v>DISTRITO NACIONAL</v>
      </c>
      <c r="B31" s="4">
        <v>755</v>
      </c>
      <c r="C31" s="4" t="str">
        <f>VLOOKUP(B31,'[1]LISTADO ATM'!$A$2:$B$816,2,0)</f>
        <v xml:space="preserve">ATM Oficina Galería del Este (Plaza) </v>
      </c>
      <c r="D31" s="24" t="s">
        <v>19</v>
      </c>
      <c r="E31" s="25">
        <v>335807730</v>
      </c>
    </row>
    <row r="32" spans="1:5" ht="18" x14ac:dyDescent="0.25">
      <c r="A32" s="9" t="str">
        <f>VLOOKUP(B32,'[1]LISTADO ATM'!$A$2:$C$817,3,0)</f>
        <v>SUR</v>
      </c>
      <c r="B32" s="4">
        <v>750</v>
      </c>
      <c r="C32" s="4" t="str">
        <f>VLOOKUP(B32,'[1]LISTADO ATM'!$A$2:$B$816,2,0)</f>
        <v xml:space="preserve">ATM UNP Duvergé </v>
      </c>
      <c r="D32" s="24" t="s">
        <v>19</v>
      </c>
      <c r="E32" s="25">
        <v>335807848</v>
      </c>
    </row>
    <row r="33" spans="1:5" ht="18" x14ac:dyDescent="0.25">
      <c r="A33" s="9" t="str">
        <f>VLOOKUP(B33,'[1]LISTADO ATM'!$A$2:$C$817,3,0)</f>
        <v>NORTE</v>
      </c>
      <c r="B33" s="4">
        <v>396</v>
      </c>
      <c r="C33" s="4" t="str">
        <f>VLOOKUP(B33,'[1]LISTADO ATM'!$A$2:$B$816,2,0)</f>
        <v xml:space="preserve">ATM Oficina Plaza Ulloa (La Fuente) </v>
      </c>
      <c r="D33" s="24" t="s">
        <v>19</v>
      </c>
      <c r="E33" s="25">
        <v>335807857</v>
      </c>
    </row>
    <row r="34" spans="1:5" ht="18" x14ac:dyDescent="0.25">
      <c r="A34" s="9" t="str">
        <f>VLOOKUP(B34,'[1]LISTADO ATM'!$A$2:$C$817,3,0)</f>
        <v>DISTRITO NACIONAL</v>
      </c>
      <c r="B34" s="4">
        <v>676</v>
      </c>
      <c r="C34" s="4" t="str">
        <f>VLOOKUP(B34,'[1]LISTADO ATM'!$A$2:$B$816,2,0)</f>
        <v>ATM S/M Bravo Colina Del Oeste</v>
      </c>
      <c r="D34" s="24" t="s">
        <v>19</v>
      </c>
      <c r="E34" s="25">
        <v>335807926</v>
      </c>
    </row>
    <row r="35" spans="1:5" ht="18" x14ac:dyDescent="0.25">
      <c r="A35" s="9" t="str">
        <f>VLOOKUP(B35,'[1]LISTADO ATM'!$A$2:$C$817,3,0)</f>
        <v>NORTE</v>
      </c>
      <c r="B35" s="4">
        <v>807</v>
      </c>
      <c r="C35" s="4" t="str">
        <f>VLOOKUP(B35,'[1]LISTADO ATM'!$A$2:$B$816,2,0)</f>
        <v xml:space="preserve">ATM S/M Morel (Mao) </v>
      </c>
      <c r="D35" s="24" t="s">
        <v>19</v>
      </c>
      <c r="E35" s="25">
        <v>335807930</v>
      </c>
    </row>
    <row r="36" spans="1:5" ht="18" x14ac:dyDescent="0.25">
      <c r="A36" s="9" t="str">
        <f>VLOOKUP(B36,'[1]LISTADO ATM'!$A$2:$C$817,3,0)</f>
        <v>ESTE</v>
      </c>
      <c r="B36" s="4">
        <v>293</v>
      </c>
      <c r="C36" s="4" t="str">
        <f>VLOOKUP(B36,'[1]LISTADO ATM'!$A$2:$B$816,2,0)</f>
        <v xml:space="preserve">ATM S/M Nueva Visión (San Pedro) </v>
      </c>
      <c r="D36" s="24" t="s">
        <v>19</v>
      </c>
      <c r="E36" s="11">
        <v>335807925</v>
      </c>
    </row>
    <row r="37" spans="1:5" ht="18" x14ac:dyDescent="0.25">
      <c r="A37" s="9" t="str">
        <f>VLOOKUP(B37,'[1]LISTADO ATM'!$A$2:$C$817,3,0)</f>
        <v>DISTRITO NACIONAL</v>
      </c>
      <c r="B37" s="4">
        <v>425</v>
      </c>
      <c r="C37" s="4" t="str">
        <f>VLOOKUP(B37,'[1]LISTADO ATM'!$A$2:$B$816,2,0)</f>
        <v xml:space="preserve">ATM UNP Jumbo Luperón II </v>
      </c>
      <c r="D37" s="24" t="s">
        <v>19</v>
      </c>
      <c r="E37" s="11">
        <v>335807932</v>
      </c>
    </row>
    <row r="38" spans="1:5" ht="18" x14ac:dyDescent="0.25">
      <c r="A38" s="9" t="str">
        <f>VLOOKUP(B38,'[1]LISTADO ATM'!$A$2:$C$817,3,0)</f>
        <v>DISTRITO NACIONAL</v>
      </c>
      <c r="B38" s="4">
        <v>507</v>
      </c>
      <c r="C38" s="4" t="str">
        <f>VLOOKUP(B38,'[1]LISTADO ATM'!$A$2:$B$816,2,0)</f>
        <v>ATM Estación Sigma Boca Chica</v>
      </c>
      <c r="D38" s="24" t="s">
        <v>19</v>
      </c>
      <c r="E38" s="11">
        <v>335808368</v>
      </c>
    </row>
    <row r="39" spans="1:5" ht="18" x14ac:dyDescent="0.25">
      <c r="A39" s="9" t="str">
        <f>VLOOKUP(B39,'[1]LISTADO ATM'!$A$2:$C$817,3,0)</f>
        <v>NORTE</v>
      </c>
      <c r="B39" s="4">
        <v>432</v>
      </c>
      <c r="C39" s="4" t="str">
        <f>VLOOKUP(B39,'[1]LISTADO ATM'!$A$2:$B$816,2,0)</f>
        <v xml:space="preserve">ATM Oficina Puerto Plata II </v>
      </c>
      <c r="D39" s="24" t="s">
        <v>19</v>
      </c>
      <c r="E39" s="11">
        <v>335808825</v>
      </c>
    </row>
    <row r="40" spans="1:5" ht="18" x14ac:dyDescent="0.25">
      <c r="A40" s="9" t="str">
        <f>VLOOKUP(B40,'[1]LISTADO ATM'!$A$2:$C$817,3,0)</f>
        <v>ESTE</v>
      </c>
      <c r="B40" s="4">
        <v>104</v>
      </c>
      <c r="C40" s="4" t="str">
        <f>VLOOKUP(B40,'[1]LISTADO ATM'!$A$2:$B$816,2,0)</f>
        <v xml:space="preserve">ATM Jumbo Higuey </v>
      </c>
      <c r="D40" s="24" t="s">
        <v>19</v>
      </c>
      <c r="E40" s="11">
        <v>335805972</v>
      </c>
    </row>
    <row r="41" spans="1:5" ht="18" x14ac:dyDescent="0.25">
      <c r="A41" s="9" t="str">
        <f>VLOOKUP(B41,'[1]LISTADO ATM'!$A$2:$C$817,3,0)</f>
        <v>DISTRITO NACIONAL</v>
      </c>
      <c r="B41" s="4">
        <v>390</v>
      </c>
      <c r="C41" s="4" t="str">
        <f>VLOOKUP(B41,'[1]LISTADO ATM'!$A$2:$B$816,2,0)</f>
        <v xml:space="preserve">ATM Oficina Boca Chica II </v>
      </c>
      <c r="D41" s="24" t="s">
        <v>19</v>
      </c>
      <c r="E41" s="25">
        <v>335807022</v>
      </c>
    </row>
    <row r="42" spans="1:5" ht="18" x14ac:dyDescent="0.25">
      <c r="A42" s="9" t="str">
        <f>VLOOKUP(B42,'[1]LISTADO ATM'!$A$2:$C$817,3,0)</f>
        <v>DISTRITO NACIONAL</v>
      </c>
      <c r="B42" s="4">
        <v>670</v>
      </c>
      <c r="C42" s="4" t="str">
        <f>VLOOKUP(B42,'[1]LISTADO ATM'!$A$2:$B$816,2,0)</f>
        <v>ATM Estación Texaco Algodón</v>
      </c>
      <c r="D42" s="24" t="s">
        <v>19</v>
      </c>
      <c r="E42" s="25">
        <v>335807050</v>
      </c>
    </row>
    <row r="43" spans="1:5" ht="18" x14ac:dyDescent="0.25">
      <c r="A43" s="9" t="str">
        <f>VLOOKUP(B43,'[1]LISTADO ATM'!$A$2:$C$817,3,0)</f>
        <v>NORTE</v>
      </c>
      <c r="B43" s="4">
        <v>747</v>
      </c>
      <c r="C43" s="4" t="str">
        <f>VLOOKUP(B43,'[1]LISTADO ATM'!$A$2:$B$816,2,0)</f>
        <v xml:space="preserve">ATM Club BR (Santiago) </v>
      </c>
      <c r="D43" s="24" t="s">
        <v>19</v>
      </c>
      <c r="E43" s="25">
        <v>335807165</v>
      </c>
    </row>
    <row r="44" spans="1:5" ht="18" x14ac:dyDescent="0.25">
      <c r="A44" s="9" t="str">
        <f>VLOOKUP(B44,'[1]LISTADO ATM'!$A$2:$C$817,3,0)</f>
        <v>SUR</v>
      </c>
      <c r="B44" s="4">
        <v>829</v>
      </c>
      <c r="C44" s="4" t="str">
        <f>VLOOKUP(B44,'[1]LISTADO ATM'!$A$2:$B$816,2,0)</f>
        <v xml:space="preserve">ATM UNP Multicentro Sirena Baní </v>
      </c>
      <c r="D44" s="24" t="s">
        <v>19</v>
      </c>
      <c r="E44" s="25">
        <v>335807444</v>
      </c>
    </row>
    <row r="45" spans="1:5" ht="18" x14ac:dyDescent="0.25">
      <c r="A45" s="9" t="str">
        <f>VLOOKUP(B45,'[1]LISTADO ATM'!$A$2:$C$817,3,0)</f>
        <v>NORTE</v>
      </c>
      <c r="B45" s="4">
        <v>775</v>
      </c>
      <c r="C45" s="4" t="str">
        <f>VLOOKUP(B45,'[1]LISTADO ATM'!$A$2:$B$816,2,0)</f>
        <v xml:space="preserve">ATM S/M Lilo (Montecristi) </v>
      </c>
      <c r="D45" s="24" t="s">
        <v>19</v>
      </c>
      <c r="E45" s="25">
        <v>335807945</v>
      </c>
    </row>
    <row r="46" spans="1:5" ht="18" x14ac:dyDescent="0.25">
      <c r="A46" s="9" t="str">
        <f>VLOOKUP(B46,'[1]LISTADO ATM'!$A$2:$C$817,3,0)</f>
        <v>NORTE</v>
      </c>
      <c r="B46" s="4">
        <v>605</v>
      </c>
      <c r="C46" s="4" t="str">
        <f>VLOOKUP(B46,'[1]LISTADO ATM'!$A$2:$B$816,2,0)</f>
        <v xml:space="preserve">ATM Oficina Bonao I </v>
      </c>
      <c r="D46" s="24" t="s">
        <v>19</v>
      </c>
      <c r="E46" s="25">
        <v>335807500</v>
      </c>
    </row>
    <row r="47" spans="1:5" ht="18" x14ac:dyDescent="0.25">
      <c r="A47" s="9" t="str">
        <f>VLOOKUP(B47,'[1]LISTADO ATM'!$A$2:$C$817,3,0)</f>
        <v>DISTRITO NACIONAL</v>
      </c>
      <c r="B47" s="4">
        <v>165</v>
      </c>
      <c r="C47" s="4" t="str">
        <f>VLOOKUP(B47,'[1]LISTADO ATM'!$A$2:$B$816,2,0)</f>
        <v>ATM Autoservicio Megacentro</v>
      </c>
      <c r="D47" s="24" t="s">
        <v>19</v>
      </c>
      <c r="E47" s="25">
        <v>335807547</v>
      </c>
    </row>
    <row r="48" spans="1:5" ht="18" x14ac:dyDescent="0.25">
      <c r="A48" s="9" t="str">
        <f>VLOOKUP(B48,'[1]LISTADO ATM'!$A$2:$C$817,3,0)</f>
        <v>DISTRITO NACIONAL</v>
      </c>
      <c r="B48" s="4">
        <v>931</v>
      </c>
      <c r="C48" s="4" t="str">
        <f>VLOOKUP(B48,'[1]LISTADO ATM'!$A$2:$B$816,2,0)</f>
        <v xml:space="preserve">ATM Autobanco Luperón I </v>
      </c>
      <c r="D48" s="24" t="s">
        <v>19</v>
      </c>
      <c r="E48" s="25">
        <v>335807681</v>
      </c>
    </row>
    <row r="49" spans="1:5" ht="18" x14ac:dyDescent="0.25">
      <c r="A49" s="9" t="str">
        <f>VLOOKUP(B49,'[1]LISTADO ATM'!$A$2:$C$817,3,0)</f>
        <v>NORTE</v>
      </c>
      <c r="B49" s="4">
        <v>645</v>
      </c>
      <c r="C49" s="4" t="str">
        <f>VLOOKUP(B49,'[1]LISTADO ATM'!$A$2:$B$816,2,0)</f>
        <v xml:space="preserve">ATM UNP Cabrera </v>
      </c>
      <c r="D49" s="24" t="s">
        <v>19</v>
      </c>
      <c r="E49" s="25">
        <v>335807710</v>
      </c>
    </row>
    <row r="50" spans="1:5" ht="18" x14ac:dyDescent="0.25">
      <c r="A50" s="9" t="str">
        <f>VLOOKUP(B50,'[1]LISTADO ATM'!$A$2:$C$817,3,0)</f>
        <v>DISTRITO NACIONAL</v>
      </c>
      <c r="B50" s="4">
        <v>967</v>
      </c>
      <c r="C50" s="4" t="str">
        <f>VLOOKUP(B50,'[1]LISTADO ATM'!$A$2:$B$816,2,0)</f>
        <v xml:space="preserve">ATM UNP Hiper Olé Autopista Duarte </v>
      </c>
      <c r="D50" s="24" t="s">
        <v>19</v>
      </c>
      <c r="E50" s="25">
        <v>335807726</v>
      </c>
    </row>
    <row r="51" spans="1:5" ht="18" x14ac:dyDescent="0.25">
      <c r="A51" s="9" t="str">
        <f>VLOOKUP(B51,'[1]LISTADO ATM'!$A$2:$C$817,3,0)</f>
        <v>SUR</v>
      </c>
      <c r="B51" s="4">
        <v>984</v>
      </c>
      <c r="C51" s="4" t="str">
        <f>VLOOKUP(B51,'[1]LISTADO ATM'!$A$2:$B$816,2,0)</f>
        <v xml:space="preserve">ATM Oficina Neiba II </v>
      </c>
      <c r="D51" s="24" t="s">
        <v>19</v>
      </c>
      <c r="E51" s="25">
        <v>335807854</v>
      </c>
    </row>
    <row r="52" spans="1:5" ht="18" x14ac:dyDescent="0.25">
      <c r="A52" s="9" t="str">
        <f>VLOOKUP(B52,'[1]LISTADO ATM'!$A$2:$C$817,3,0)</f>
        <v>NORTE</v>
      </c>
      <c r="B52" s="4">
        <v>22</v>
      </c>
      <c r="C52" s="4" t="str">
        <f>VLOOKUP(B52,'[1]LISTADO ATM'!$A$2:$B$816,2,0)</f>
        <v>ATM S/M Olimpico (Santiago)</v>
      </c>
      <c r="D52" s="24" t="s">
        <v>19</v>
      </c>
      <c r="E52" s="25">
        <v>335807939</v>
      </c>
    </row>
    <row r="53" spans="1:5" ht="18" x14ac:dyDescent="0.25">
      <c r="A53" s="9" t="str">
        <f>VLOOKUP(B53,'[1]LISTADO ATM'!$A$2:$C$817,3,0)</f>
        <v>DISTRITO NACIONAL</v>
      </c>
      <c r="B53" s="4">
        <v>884</v>
      </c>
      <c r="C53" s="4" t="str">
        <f>VLOOKUP(B53,'[1]LISTADO ATM'!$A$2:$B$816,2,0)</f>
        <v xml:space="preserve">ATM UNP Olé Sabana Perdida </v>
      </c>
      <c r="D53" s="24" t="s">
        <v>19</v>
      </c>
      <c r="E53" s="25">
        <v>335807942</v>
      </c>
    </row>
    <row r="54" spans="1:5" ht="18" x14ac:dyDescent="0.25">
      <c r="A54" s="9" t="str">
        <f>VLOOKUP(B54,'[1]LISTADO ATM'!$A$2:$C$817,3,0)</f>
        <v>DISTRITO NACIONAL</v>
      </c>
      <c r="B54" s="4">
        <v>925</v>
      </c>
      <c r="C54" s="4" t="str">
        <f>VLOOKUP(B54,'[1]LISTADO ATM'!$A$2:$B$816,2,0)</f>
        <v xml:space="preserve">ATM Oficina Plaza Lama Av. 27 de Febrero </v>
      </c>
      <c r="D54" s="24" t="s">
        <v>19</v>
      </c>
      <c r="E54" s="25">
        <v>335808807</v>
      </c>
    </row>
    <row r="55" spans="1:5" ht="18" x14ac:dyDescent="0.25">
      <c r="A55" s="9" t="str">
        <f>VLOOKUP(B55,'[1]LISTADO ATM'!$A$2:$C$817,3,0)</f>
        <v>DISTRITO NACIONAL</v>
      </c>
      <c r="B55" s="4">
        <v>836</v>
      </c>
      <c r="C55" s="4" t="str">
        <f>VLOOKUP(B55,'[1]LISTADO ATM'!$A$2:$B$816,2,0)</f>
        <v xml:space="preserve">ATM UNP Plaza Luperón </v>
      </c>
      <c r="D55" s="24" t="s">
        <v>19</v>
      </c>
      <c r="E55" s="25">
        <v>335808856</v>
      </c>
    </row>
    <row r="56" spans="1:5" ht="18" x14ac:dyDescent="0.25">
      <c r="A56" s="9" t="str">
        <f>VLOOKUP(B56,'[1]LISTADO ATM'!$A$2:$C$817,3,0)</f>
        <v>DISTRITO NACIONAL</v>
      </c>
      <c r="B56" s="4">
        <v>743</v>
      </c>
      <c r="C56" s="4" t="str">
        <f>VLOOKUP(B56,'[1]LISTADO ATM'!$A$2:$B$816,2,0)</f>
        <v xml:space="preserve">ATM Oficina Los Frailes </v>
      </c>
      <c r="D56" s="24" t="s">
        <v>19</v>
      </c>
      <c r="E56" s="25">
        <v>335808907</v>
      </c>
    </row>
    <row r="57" spans="1:5" ht="18" x14ac:dyDescent="0.25">
      <c r="A57" s="9" t="str">
        <f>VLOOKUP(B57,'[1]LISTADO ATM'!$A$2:$C$817,3,0)</f>
        <v>NORTE</v>
      </c>
      <c r="B57" s="4">
        <v>599</v>
      </c>
      <c r="C57" s="4" t="str">
        <f>VLOOKUP(B57,'[1]LISTADO ATM'!$A$2:$B$816,2,0)</f>
        <v xml:space="preserve">ATM Oficina Plaza Internacional (Santiago) </v>
      </c>
      <c r="D57" s="24" t="s">
        <v>19</v>
      </c>
      <c r="E57" s="25">
        <v>335809095</v>
      </c>
    </row>
    <row r="58" spans="1:5" ht="18" x14ac:dyDescent="0.25">
      <c r="A58" s="9" t="str">
        <f>VLOOKUP(B58,'[1]LISTADO ATM'!$A$2:$C$817,3,0)</f>
        <v>DISTRITO NACIONAL</v>
      </c>
      <c r="B58" s="4">
        <v>231</v>
      </c>
      <c r="C58" s="4" t="str">
        <f>VLOOKUP(B58,'[1]LISTADO ATM'!$A$2:$B$816,2,0)</f>
        <v xml:space="preserve">ATM Oficina Zona Oriental </v>
      </c>
      <c r="D58" s="24" t="s">
        <v>19</v>
      </c>
      <c r="E58" s="11">
        <v>335806011</v>
      </c>
    </row>
    <row r="59" spans="1:5" ht="18" x14ac:dyDescent="0.25">
      <c r="A59" s="9" t="str">
        <f>VLOOKUP(B59,'[1]LISTADO ATM'!$A$2:$C$817,3,0)</f>
        <v>NORTE</v>
      </c>
      <c r="B59" s="4">
        <v>895</v>
      </c>
      <c r="C59" s="4" t="str">
        <f>VLOOKUP(B59,'[1]LISTADO ATM'!$A$2:$B$816,2,0)</f>
        <v xml:space="preserve">ATM S/M Bravo (Santiago) </v>
      </c>
      <c r="D59" s="24" t="s">
        <v>19</v>
      </c>
      <c r="E59" s="25">
        <v>335807597</v>
      </c>
    </row>
    <row r="60" spans="1:5" ht="18" x14ac:dyDescent="0.25">
      <c r="A60" s="9" t="str">
        <f>VLOOKUP(B60,'[1]LISTADO ATM'!$A$2:$C$817,3,0)</f>
        <v>DISTRITO NACIONAL</v>
      </c>
      <c r="B60" s="4">
        <v>900</v>
      </c>
      <c r="C60" s="4" t="str">
        <f>VLOOKUP(B60,'[1]LISTADO ATM'!$A$2:$B$816,2,0)</f>
        <v xml:space="preserve">ATM UNP Merca Santo Domingo </v>
      </c>
      <c r="D60" s="24" t="s">
        <v>19</v>
      </c>
      <c r="E60" s="25">
        <v>335808394</v>
      </c>
    </row>
    <row r="61" spans="1:5" ht="18" x14ac:dyDescent="0.25">
      <c r="A61" s="9" t="str">
        <f>VLOOKUP(B61,'[1]LISTADO ATM'!$A$2:$C$817,3,0)</f>
        <v>DISTRITO NACIONAL</v>
      </c>
      <c r="B61" s="4">
        <v>993</v>
      </c>
      <c r="C61" s="4" t="str">
        <f>VLOOKUP(B61,'[1]LISTADO ATM'!$A$2:$B$816,2,0)</f>
        <v xml:space="preserve">ATM Centro Medico Integral II </v>
      </c>
      <c r="D61" s="24" t="s">
        <v>19</v>
      </c>
      <c r="E61" s="25">
        <v>335805810</v>
      </c>
    </row>
    <row r="62" spans="1:5" ht="18" x14ac:dyDescent="0.25">
      <c r="A62" s="9" t="str">
        <f>VLOOKUP(B62,'[1]LISTADO ATM'!$A$2:$C$817,3,0)</f>
        <v>ESTE</v>
      </c>
      <c r="B62" s="4">
        <v>16</v>
      </c>
      <c r="C62" s="4" t="str">
        <f>VLOOKUP(B62,'[1]LISTADO ATM'!$A$2:$B$816,2,0)</f>
        <v>ATM Estación Texaco Sabana de la Mar</v>
      </c>
      <c r="D62" s="24" t="s">
        <v>19</v>
      </c>
      <c r="E62" s="25">
        <v>335809137</v>
      </c>
    </row>
    <row r="63" spans="1:5" ht="18" x14ac:dyDescent="0.25">
      <c r="A63" s="9" t="str">
        <f>VLOOKUP(B63,'[1]LISTADO ATM'!$A$2:$C$817,3,0)</f>
        <v>DISTRITO NACIONAL</v>
      </c>
      <c r="B63" s="4">
        <v>514</v>
      </c>
      <c r="C63" s="4" t="str">
        <f>VLOOKUP(B63,'[1]LISTADO ATM'!$A$2:$B$816,2,0)</f>
        <v>ATM Autoservicio Charles de Gaulle</v>
      </c>
      <c r="D63" s="24" t="s">
        <v>19</v>
      </c>
      <c r="E63" s="25">
        <v>335809179</v>
      </c>
    </row>
    <row r="64" spans="1:5" ht="18" x14ac:dyDescent="0.25">
      <c r="A64" s="9" t="e">
        <f>VLOOKUP(B64,'[1]LISTADO ATM'!$A$2:$C$817,3,0)</f>
        <v>#N/A</v>
      </c>
      <c r="B64" s="4">
        <v>600</v>
      </c>
      <c r="C64" s="4" t="e">
        <f>VLOOKUP(B64,'[1]LISTADO ATM'!$A$2:$B$816,2,0)</f>
        <v>#N/A</v>
      </c>
      <c r="D64" s="24" t="s">
        <v>19</v>
      </c>
      <c r="E64" s="11">
        <v>335805671</v>
      </c>
    </row>
    <row r="65" spans="1:5" ht="18" x14ac:dyDescent="0.25">
      <c r="A65" s="9" t="str">
        <f>VLOOKUP(B65,'[1]LISTADO ATM'!$A$2:$C$817,3,0)</f>
        <v>DISTRITO NACIONAL</v>
      </c>
      <c r="B65" s="4">
        <v>567</v>
      </c>
      <c r="C65" s="4" t="str">
        <f>VLOOKUP(B65,'[1]LISTADO ATM'!$A$2:$B$816,2,0)</f>
        <v xml:space="preserve">ATM Oficina Máximo Gómez </v>
      </c>
      <c r="D65" s="24" t="s">
        <v>19</v>
      </c>
      <c r="E65" s="11">
        <v>335806063</v>
      </c>
    </row>
    <row r="66" spans="1:5" ht="18" x14ac:dyDescent="0.25">
      <c r="A66" s="9" t="str">
        <f>VLOOKUP(B66,'[1]LISTADO ATM'!$A$2:$C$817,3,0)</f>
        <v>NORTE</v>
      </c>
      <c r="B66" s="4">
        <v>532</v>
      </c>
      <c r="C66" s="4" t="str">
        <f>VLOOKUP(B66,'[1]LISTADO ATM'!$A$2:$B$816,2,0)</f>
        <v xml:space="preserve">ATM UNP Guanábano (Moca) </v>
      </c>
      <c r="D66" s="24" t="s">
        <v>19</v>
      </c>
      <c r="E66" s="11">
        <v>335806938</v>
      </c>
    </row>
    <row r="67" spans="1:5" ht="18" x14ac:dyDescent="0.25">
      <c r="A67" s="9" t="str">
        <f>VLOOKUP(B67,'[1]LISTADO ATM'!$A$2:$C$817,3,0)</f>
        <v>ESTE</v>
      </c>
      <c r="B67" s="4">
        <v>945</v>
      </c>
      <c r="C67" s="4" t="str">
        <f>VLOOKUP(B67,'[1]LISTADO ATM'!$A$2:$B$816,2,0)</f>
        <v xml:space="preserve">ATM UNP El Valle (Hato Mayor) </v>
      </c>
      <c r="D67" s="24" t="s">
        <v>19</v>
      </c>
      <c r="E67" s="11">
        <v>335807841</v>
      </c>
    </row>
    <row r="68" spans="1:5" ht="18" x14ac:dyDescent="0.25">
      <c r="A68" s="9" t="str">
        <f>VLOOKUP(B68,'[1]LISTADO ATM'!$A$2:$C$817,3,0)</f>
        <v>NORTE</v>
      </c>
      <c r="B68" s="4">
        <v>511</v>
      </c>
      <c r="C68" s="4" t="str">
        <f>VLOOKUP(B68,'[1]LISTADO ATM'!$A$2:$B$816,2,0)</f>
        <v xml:space="preserve">ATM UNP Río San Juan (Nagua) </v>
      </c>
      <c r="D68" s="24" t="s">
        <v>19</v>
      </c>
      <c r="E68" s="11">
        <v>335807933</v>
      </c>
    </row>
    <row r="69" spans="1:5" ht="18" x14ac:dyDescent="0.25">
      <c r="A69" s="9" t="str">
        <f>VLOOKUP(B69,'[1]LISTADO ATM'!$A$2:$C$817,3,0)</f>
        <v>NORTE</v>
      </c>
      <c r="B69" s="4">
        <v>649</v>
      </c>
      <c r="C69" s="4" t="str">
        <f>VLOOKUP(B69,'[1]LISTADO ATM'!$A$2:$B$816,2,0)</f>
        <v xml:space="preserve">ATM Oficina Galería 56 (San Francisco de Macorís) </v>
      </c>
      <c r="D69" s="24" t="s">
        <v>19</v>
      </c>
      <c r="E69" s="11">
        <v>335807941</v>
      </c>
    </row>
    <row r="70" spans="1:5" ht="18" x14ac:dyDescent="0.25">
      <c r="A70" s="9" t="str">
        <f>VLOOKUP(B70,'[1]LISTADO ATM'!$A$2:$C$817,3,0)</f>
        <v>NORTE</v>
      </c>
      <c r="B70" s="4">
        <v>888</v>
      </c>
      <c r="C70" s="4" t="str">
        <f>VLOOKUP(B70,'[1]LISTADO ATM'!$A$2:$B$816,2,0)</f>
        <v>ATM Oficina galeria 56 II (SFM)</v>
      </c>
      <c r="D70" s="24" t="s">
        <v>19</v>
      </c>
      <c r="E70" s="11">
        <v>335807974</v>
      </c>
    </row>
    <row r="71" spans="1:5" ht="18" x14ac:dyDescent="0.25">
      <c r="A71" s="9" t="str">
        <f>VLOOKUP(B71,'[1]LISTADO ATM'!$A$2:$C$817,3,0)</f>
        <v>DISTRITO NACIONAL</v>
      </c>
      <c r="B71" s="4">
        <v>20</v>
      </c>
      <c r="C71" s="4" t="str">
        <f>VLOOKUP(B71,'[1]LISTADO ATM'!$A$2:$B$816,2,0)</f>
        <v>ATM S/M Aprezio Las Palmas</v>
      </c>
      <c r="D71" s="24" t="s">
        <v>19</v>
      </c>
      <c r="E71" s="11">
        <v>335808387</v>
      </c>
    </row>
    <row r="72" spans="1:5" ht="18" x14ac:dyDescent="0.25">
      <c r="A72" s="9" t="str">
        <f>VLOOKUP(B72,'[1]LISTADO ATM'!$A$2:$C$817,3,0)</f>
        <v>DISTRITO NACIONAL</v>
      </c>
      <c r="B72" s="4">
        <v>566</v>
      </c>
      <c r="C72" s="4" t="str">
        <f>VLOOKUP(B72,'[1]LISTADO ATM'!$A$2:$B$816,2,0)</f>
        <v xml:space="preserve">ATM Hiper Olé Aut. Duarte </v>
      </c>
      <c r="D72" s="24" t="s">
        <v>19</v>
      </c>
      <c r="E72" s="11">
        <v>335808809</v>
      </c>
    </row>
    <row r="73" spans="1:5" ht="18" x14ac:dyDescent="0.25">
      <c r="A73" s="9" t="str">
        <f>VLOOKUP(B73,'[1]LISTADO ATM'!$A$2:$C$817,3,0)</f>
        <v>DISTRITO NACIONAL</v>
      </c>
      <c r="B73" s="4">
        <v>436</v>
      </c>
      <c r="C73" s="4" t="str">
        <f>VLOOKUP(B73,'[1]LISTADO ATM'!$A$2:$B$816,2,0)</f>
        <v xml:space="preserve">ATM Autobanco Torre II </v>
      </c>
      <c r="D73" s="24" t="s">
        <v>19</v>
      </c>
      <c r="E73" s="11">
        <v>335808891</v>
      </c>
    </row>
    <row r="74" spans="1:5" ht="18" x14ac:dyDescent="0.25">
      <c r="A74" s="9" t="str">
        <f>VLOOKUP(B74,'[1]LISTADO ATM'!$A$2:$C$817,3,0)</f>
        <v>SUR</v>
      </c>
      <c r="B74" s="4">
        <v>6</v>
      </c>
      <c r="C74" s="4" t="str">
        <f>VLOOKUP(B74,'[1]LISTADO ATM'!$A$2:$B$816,2,0)</f>
        <v xml:space="preserve">ATM Plaza WAO San Juan </v>
      </c>
      <c r="D74" s="24" t="s">
        <v>19</v>
      </c>
      <c r="E74" s="11">
        <v>335808865</v>
      </c>
    </row>
    <row r="75" spans="1:5" ht="18" x14ac:dyDescent="0.25">
      <c r="A75" s="9" t="str">
        <f>VLOOKUP(B75,'[1]LISTADO ATM'!$A$2:$C$817,3,0)</f>
        <v>DISTRITO NACIONAL</v>
      </c>
      <c r="B75" s="4">
        <v>540</v>
      </c>
      <c r="C75" s="4" t="str">
        <f>VLOOKUP(B75,'[1]LISTADO ATM'!$A$2:$B$816,2,0)</f>
        <v xml:space="preserve">ATM Autoservicio Sambil I </v>
      </c>
      <c r="D75" s="24" t="s">
        <v>19</v>
      </c>
      <c r="E75" s="25">
        <v>335807399</v>
      </c>
    </row>
    <row r="76" spans="1:5" ht="18" x14ac:dyDescent="0.25">
      <c r="A76" s="9" t="str">
        <f>VLOOKUP(B76,'[1]LISTADO ATM'!$A$2:$C$817,3,0)</f>
        <v>SUR</v>
      </c>
      <c r="B76" s="4">
        <v>592</v>
      </c>
      <c r="C76" s="4" t="str">
        <f>VLOOKUP(B76,'[1]LISTADO ATM'!$A$2:$B$816,2,0)</f>
        <v xml:space="preserve">ATM Centro de Caja San Cristóbal I </v>
      </c>
      <c r="D76" s="24" t="s">
        <v>19</v>
      </c>
      <c r="E76" s="25">
        <v>335805729</v>
      </c>
    </row>
    <row r="77" spans="1:5" ht="18" x14ac:dyDescent="0.25">
      <c r="A77" s="9" t="str">
        <f>VLOOKUP(B77,'[1]LISTADO ATM'!$A$2:$C$817,3,0)</f>
        <v>DISTRITO NACIONAL</v>
      </c>
      <c r="B77" s="4">
        <v>183</v>
      </c>
      <c r="C77" s="4" t="str">
        <f>VLOOKUP(B77,'[1]LISTADO ATM'!$A$2:$B$816,2,0)</f>
        <v>ATM Estación Nativa Km. 22 Aut. Duarte.</v>
      </c>
      <c r="D77" s="24" t="s">
        <v>19</v>
      </c>
      <c r="E77" s="25">
        <v>335807478</v>
      </c>
    </row>
    <row r="78" spans="1:5" ht="18" x14ac:dyDescent="0.25">
      <c r="A78" s="9" t="str">
        <f>VLOOKUP(B78,'[1]LISTADO ATM'!$A$2:$C$817,3,0)</f>
        <v>DISTRITO NACIONAL</v>
      </c>
      <c r="B78" s="4">
        <v>31</v>
      </c>
      <c r="C78" s="4" t="str">
        <f>VLOOKUP(B78,'[1]LISTADO ATM'!$A$2:$B$816,2,0)</f>
        <v xml:space="preserve">ATM Oficina San Martín I </v>
      </c>
      <c r="D78" s="24" t="s">
        <v>19</v>
      </c>
      <c r="E78" s="25">
        <v>335807522</v>
      </c>
    </row>
    <row r="79" spans="1:5" ht="18" x14ac:dyDescent="0.25">
      <c r="A79" s="9" t="str">
        <f>VLOOKUP(B79,'[1]LISTADO ATM'!$A$2:$C$817,3,0)</f>
        <v>DISTRITO NACIONAL</v>
      </c>
      <c r="B79" s="4">
        <v>32</v>
      </c>
      <c r="C79" s="4" t="str">
        <f>VLOOKUP(B79,'[1]LISTADO ATM'!$A$2:$B$816,2,0)</f>
        <v xml:space="preserve">ATM Oficina San Martín II </v>
      </c>
      <c r="D79" s="24" t="s">
        <v>19</v>
      </c>
      <c r="E79" s="25">
        <v>335807691</v>
      </c>
    </row>
    <row r="80" spans="1:5" ht="18" x14ac:dyDescent="0.25">
      <c r="A80" s="9" t="str">
        <f>VLOOKUP(B80,'[1]LISTADO ATM'!$A$2:$C$817,3,0)</f>
        <v>DISTRITO NACIONAL</v>
      </c>
      <c r="B80" s="4">
        <v>541</v>
      </c>
      <c r="C80" s="4" t="str">
        <f>VLOOKUP(B80,'[1]LISTADO ATM'!$A$2:$B$816,2,0)</f>
        <v xml:space="preserve">ATM Oficina Sambil II </v>
      </c>
      <c r="D80" s="24" t="s">
        <v>19</v>
      </c>
      <c r="E80" s="25">
        <v>335807674</v>
      </c>
    </row>
    <row r="81" spans="1:5" ht="18" x14ac:dyDescent="0.25">
      <c r="A81" s="9" t="str">
        <f>VLOOKUP(B81,'[1]LISTADO ATM'!$A$2:$C$817,3,0)</f>
        <v>NORTE</v>
      </c>
      <c r="B81" s="4">
        <v>944</v>
      </c>
      <c r="C81" s="4" t="str">
        <f>VLOOKUP(B81,'[1]LISTADO ATM'!$A$2:$B$816,2,0)</f>
        <v xml:space="preserve">ATM UNP Mao </v>
      </c>
      <c r="D81" s="24" t="s">
        <v>19</v>
      </c>
      <c r="E81" s="25">
        <v>335807924</v>
      </c>
    </row>
    <row r="82" spans="1:5" ht="18" x14ac:dyDescent="0.25">
      <c r="A82" s="9" t="str">
        <f>VLOOKUP(B82,'[1]LISTADO ATM'!$A$2:$C$817,3,0)</f>
        <v>SUR</v>
      </c>
      <c r="B82" s="4">
        <v>873</v>
      </c>
      <c r="C82" s="4" t="str">
        <f>VLOOKUP(B82,'[1]LISTADO ATM'!$A$2:$B$816,2,0)</f>
        <v xml:space="preserve">ATM Centro de Caja San Cristóbal II </v>
      </c>
      <c r="D82" s="24" t="s">
        <v>19</v>
      </c>
      <c r="E82" s="25">
        <v>335807820</v>
      </c>
    </row>
    <row r="83" spans="1:5" ht="18" x14ac:dyDescent="0.25">
      <c r="A83" s="9" t="str">
        <f>VLOOKUP(B83,'[1]LISTADO ATM'!$A$2:$C$817,3,0)</f>
        <v>DISTRITO NACIONAL</v>
      </c>
      <c r="B83" s="4">
        <v>793</v>
      </c>
      <c r="C83" s="4" t="str">
        <f>VLOOKUP(B83,'[1]LISTADO ATM'!$A$2:$B$816,2,0)</f>
        <v xml:space="preserve">ATM Centro de Caja Agora Mall </v>
      </c>
      <c r="D83" s="24" t="s">
        <v>19</v>
      </c>
      <c r="E83" s="25">
        <v>335807837</v>
      </c>
    </row>
    <row r="84" spans="1:5" ht="18" x14ac:dyDescent="0.25">
      <c r="A84" s="9" t="str">
        <f>VLOOKUP(B84,'[1]LISTADO ATM'!$A$2:$C$817,3,0)</f>
        <v>SUR</v>
      </c>
      <c r="B84" s="4">
        <v>995</v>
      </c>
      <c r="C84" s="4" t="e">
        <f>VLOOKUP(B84,'[1]LISTADO ATM'!$A$2:$B$816,2,0)</f>
        <v>#N/A</v>
      </c>
      <c r="D84" s="24" t="s">
        <v>19</v>
      </c>
      <c r="E84" s="25">
        <v>335807895</v>
      </c>
    </row>
    <row r="85" spans="1:5" ht="18" x14ac:dyDescent="0.25">
      <c r="A85" s="9" t="str">
        <f>VLOOKUP(B85,'[1]LISTADO ATM'!$A$2:$C$817,3,0)</f>
        <v>DISTRITO NACIONAL</v>
      </c>
      <c r="B85" s="4">
        <v>896</v>
      </c>
      <c r="C85" s="4" t="str">
        <f>VLOOKUP(B85,'[1]LISTADO ATM'!$A$2:$B$816,2,0)</f>
        <v xml:space="preserve">ATM Campamento Militar 16 de Agosto I </v>
      </c>
      <c r="D85" s="24" t="s">
        <v>19</v>
      </c>
      <c r="E85" s="25">
        <v>335807902</v>
      </c>
    </row>
    <row r="86" spans="1:5" ht="18" x14ac:dyDescent="0.25">
      <c r="A86" s="9" t="str">
        <f>VLOOKUP(B86,'[1]LISTADO ATM'!$A$2:$C$817,3,0)</f>
        <v>DISTRITO NACIONAL</v>
      </c>
      <c r="B86" s="4">
        <v>655</v>
      </c>
      <c r="C86" s="4" t="str">
        <f>VLOOKUP(B86,'[1]LISTADO ATM'!$A$2:$B$816,2,0)</f>
        <v>ATM Farmacia Sandra</v>
      </c>
      <c r="D86" s="24" t="s">
        <v>19</v>
      </c>
      <c r="E86" s="25">
        <v>335807934</v>
      </c>
    </row>
    <row r="87" spans="1:5" ht="18" x14ac:dyDescent="0.25">
      <c r="A87" s="9" t="str">
        <f>VLOOKUP(B87,'[1]LISTADO ATM'!$A$2:$C$817,3,0)</f>
        <v>DISTRITO NACIONAL</v>
      </c>
      <c r="B87" s="4">
        <v>908</v>
      </c>
      <c r="C87" s="4" t="str">
        <f>VLOOKUP(B87,'[1]LISTADO ATM'!$A$2:$B$816,2,0)</f>
        <v xml:space="preserve">ATM Oficina Plaza Botánika </v>
      </c>
      <c r="D87" s="24" t="s">
        <v>19</v>
      </c>
      <c r="E87" s="25">
        <v>335808263</v>
      </c>
    </row>
    <row r="88" spans="1:5" ht="18" x14ac:dyDescent="0.25">
      <c r="A88" s="9" t="str">
        <f>VLOOKUP(B88,'[1]LISTADO ATM'!$A$2:$C$817,3,0)</f>
        <v>DISTRITO NACIONAL</v>
      </c>
      <c r="B88" s="4">
        <v>325</v>
      </c>
      <c r="C88" s="4" t="str">
        <f>VLOOKUP(B88,'[1]LISTADO ATM'!$A$2:$B$816,2,0)</f>
        <v>ATM Casa Edwin</v>
      </c>
      <c r="D88" s="24" t="s">
        <v>19</v>
      </c>
      <c r="E88" s="25">
        <v>335808331</v>
      </c>
    </row>
    <row r="89" spans="1:5" ht="18" x14ac:dyDescent="0.25">
      <c r="A89" s="9" t="str">
        <f>VLOOKUP(B89,'[1]LISTADO ATM'!$A$2:$C$817,3,0)</f>
        <v>DISTRITO NACIONAL</v>
      </c>
      <c r="B89" s="4">
        <v>628</v>
      </c>
      <c r="C89" s="4" t="str">
        <f>VLOOKUP(B89,'[1]LISTADO ATM'!$A$2:$B$816,2,0)</f>
        <v xml:space="preserve">ATM Autobanco San Isidro </v>
      </c>
      <c r="D89" s="24" t="s">
        <v>19</v>
      </c>
      <c r="E89" s="25">
        <v>335808806</v>
      </c>
    </row>
    <row r="90" spans="1:5" ht="18" x14ac:dyDescent="0.25">
      <c r="A90" s="9" t="str">
        <f>VLOOKUP(B90,'[1]LISTADO ATM'!$A$2:$C$817,3,0)</f>
        <v>SUR</v>
      </c>
      <c r="B90" s="4">
        <v>584</v>
      </c>
      <c r="C90" s="4" t="str">
        <f>VLOOKUP(B90,'[1]LISTADO ATM'!$A$2:$B$816,2,0)</f>
        <v xml:space="preserve">ATM Oficina San Cristóbal I </v>
      </c>
      <c r="D90" s="24" t="s">
        <v>19</v>
      </c>
      <c r="E90" s="25">
        <v>335808821</v>
      </c>
    </row>
    <row r="91" spans="1:5" ht="18" x14ac:dyDescent="0.25">
      <c r="A91" s="9" t="str">
        <f>VLOOKUP(B91,'[1]LISTADO ATM'!$A$2:$C$817,3,0)</f>
        <v>DISTRITO NACIONAL</v>
      </c>
      <c r="B91" s="4">
        <v>678</v>
      </c>
      <c r="C91" s="4" t="str">
        <f>VLOOKUP(B91,'[1]LISTADO ATM'!$A$2:$B$816,2,0)</f>
        <v>ATM Eco Petroleo San Isidro</v>
      </c>
      <c r="D91" s="24" t="s">
        <v>19</v>
      </c>
      <c r="E91" s="25">
        <v>335808893</v>
      </c>
    </row>
    <row r="92" spans="1:5" ht="18" x14ac:dyDescent="0.25">
      <c r="A92" s="9" t="str">
        <f>VLOOKUP(B92,'[1]LISTADO ATM'!$A$2:$C$817,3,0)</f>
        <v>SUR</v>
      </c>
      <c r="B92" s="4">
        <v>134</v>
      </c>
      <c r="C92" s="4" t="str">
        <f>VLOOKUP(B92,'[1]LISTADO ATM'!$A$2:$B$816,2,0)</f>
        <v xml:space="preserve">ATM Oficina San José de Ocoa </v>
      </c>
      <c r="D92" s="24" t="s">
        <v>19</v>
      </c>
      <c r="E92" s="25">
        <v>335809031</v>
      </c>
    </row>
    <row r="93" spans="1:5" ht="18" x14ac:dyDescent="0.25">
      <c r="A93" s="9" t="str">
        <f>VLOOKUP(B93,'[1]LISTADO ATM'!$A$2:$C$817,3,0)</f>
        <v>NORTE</v>
      </c>
      <c r="B93" s="4">
        <v>154</v>
      </c>
      <c r="C93" s="4" t="str">
        <f>VLOOKUP(B93,'[1]LISTADO ATM'!$A$2:$B$816,2,0)</f>
        <v xml:space="preserve">ATM Oficina Sánchez </v>
      </c>
      <c r="D93" s="24" t="s">
        <v>19</v>
      </c>
      <c r="E93" s="25">
        <v>335809129</v>
      </c>
    </row>
    <row r="94" spans="1:5" ht="18" x14ac:dyDescent="0.25">
      <c r="A94" s="9" t="str">
        <f>VLOOKUP(B94,'[1]LISTADO ATM'!$A$2:$C$817,3,0)</f>
        <v>NORTE</v>
      </c>
      <c r="B94" s="4">
        <v>991</v>
      </c>
      <c r="C94" s="4" t="str">
        <f>VLOOKUP(B94,'[1]LISTADO ATM'!$A$2:$B$816,2,0)</f>
        <v xml:space="preserve">ATM UNP Las Matas de Santa Cruz </v>
      </c>
      <c r="D94" s="24" t="s">
        <v>19</v>
      </c>
      <c r="E94" s="25">
        <v>335809336</v>
      </c>
    </row>
    <row r="95" spans="1:5" ht="18" x14ac:dyDescent="0.25">
      <c r="A95" s="9" t="str">
        <f>VLOOKUP(B95,'[1]LISTADO ATM'!$A$2:$C$817,3,0)</f>
        <v>NORTE</v>
      </c>
      <c r="B95" s="4">
        <v>151</v>
      </c>
      <c r="C95" s="4" t="str">
        <f>VLOOKUP(B95,'[1]LISTADO ATM'!$A$2:$B$816,2,0)</f>
        <v xml:space="preserve">ATM Oficina Nagua </v>
      </c>
      <c r="D95" s="24" t="s">
        <v>19</v>
      </c>
      <c r="E95" s="25">
        <v>335809387</v>
      </c>
    </row>
    <row r="96" spans="1:5" ht="18" x14ac:dyDescent="0.25">
      <c r="A96" s="9" t="str">
        <f>VLOOKUP(B96,'[1]LISTADO ATM'!$A$2:$C$817,3,0)</f>
        <v>DISTRITO NACIONAL</v>
      </c>
      <c r="B96" s="4">
        <v>719</v>
      </c>
      <c r="C96" s="4" t="str">
        <f>VLOOKUP(B96,'[1]LISTADO ATM'!$A$2:$B$816,2,0)</f>
        <v xml:space="preserve">ATM Ayuntamiento Municipal San Luís </v>
      </c>
      <c r="D96" s="24" t="s">
        <v>19</v>
      </c>
      <c r="E96" s="11">
        <v>335807828</v>
      </c>
    </row>
    <row r="97" spans="1:5" ht="18" x14ac:dyDescent="0.25">
      <c r="A97" s="9" t="str">
        <f>VLOOKUP(B97,'[1]LISTADO ATM'!$A$2:$C$817,3,0)</f>
        <v>ESTE</v>
      </c>
      <c r="B97" s="4">
        <v>613</v>
      </c>
      <c r="C97" s="4" t="str">
        <f>VLOOKUP(B97,'[1]LISTADO ATM'!$A$2:$B$816,2,0)</f>
        <v xml:space="preserve">ATM Almacenes Zaglul (La Altagracia) </v>
      </c>
      <c r="D97" s="24" t="s">
        <v>19</v>
      </c>
      <c r="E97" s="30">
        <v>335808329</v>
      </c>
    </row>
    <row r="98" spans="1:5" ht="18" x14ac:dyDescent="0.25">
      <c r="A98" s="9" t="str">
        <f>VLOOKUP(B98,'[1]LISTADO ATM'!$A$2:$C$817,3,0)</f>
        <v>SUR</v>
      </c>
      <c r="B98" s="4">
        <v>356</v>
      </c>
      <c r="C98" s="4" t="str">
        <f>VLOOKUP(B98,'[1]LISTADO ATM'!$A$2:$B$816,2,0)</f>
        <v xml:space="preserve">ATM Estación Sigma (San Cristóbal) </v>
      </c>
      <c r="D98" s="24" t="s">
        <v>19</v>
      </c>
      <c r="E98" s="11">
        <v>335807668</v>
      </c>
    </row>
    <row r="99" spans="1:5" ht="18" x14ac:dyDescent="0.25">
      <c r="A99" s="9" t="str">
        <f>VLOOKUP(B99,'[1]LISTADO ATM'!$A$2:$C$817,3,0)</f>
        <v>DISTRITO NACIONAL</v>
      </c>
      <c r="B99" s="4">
        <v>816</v>
      </c>
      <c r="C99" s="4" t="str">
        <f>VLOOKUP(B99,'[1]LISTADO ATM'!$A$2:$B$816,2,0)</f>
        <v xml:space="preserve">ATM Oficina Pedro Brand </v>
      </c>
      <c r="D99" s="24" t="s">
        <v>19</v>
      </c>
      <c r="E99" s="11">
        <v>335807943</v>
      </c>
    </row>
    <row r="100" spans="1:5" ht="18" x14ac:dyDescent="0.25">
      <c r="A100" s="9" t="str">
        <f>VLOOKUP(B100,'[1]LISTADO ATM'!$A$2:$C$817,3,0)</f>
        <v>SUR</v>
      </c>
      <c r="B100" s="4">
        <v>962</v>
      </c>
      <c r="C100" s="4" t="str">
        <f>VLOOKUP(B100,'[1]LISTADO ATM'!$A$2:$B$816,2,0)</f>
        <v xml:space="preserve">ATM Oficina Villa Ofelia II (San Juan) </v>
      </c>
      <c r="D100" s="24" t="s">
        <v>19</v>
      </c>
      <c r="E100" s="11">
        <v>335809168</v>
      </c>
    </row>
    <row r="101" spans="1:5" ht="18" x14ac:dyDescent="0.25">
      <c r="A101" s="9" t="e">
        <f>VLOOKUP(B101,'[1]LISTADO ATM'!$A$2:$C$817,3,0)</f>
        <v>#N/A</v>
      </c>
      <c r="B101" s="4"/>
      <c r="C101" s="4" t="e">
        <f>VLOOKUP(B101,'[1]LISTADO ATM'!$A$2:$B$816,2,0)</f>
        <v>#N/A</v>
      </c>
      <c r="D101" s="24" t="s">
        <v>19</v>
      </c>
      <c r="E101" s="30"/>
    </row>
    <row r="102" spans="1:5" ht="18" x14ac:dyDescent="0.25">
      <c r="A102" s="9" t="e">
        <f>VLOOKUP(B102,'[1]LISTADO ATM'!$A$2:$C$817,3,0)</f>
        <v>#N/A</v>
      </c>
      <c r="B102" s="4"/>
      <c r="C102" s="4" t="e">
        <f>VLOOKUP(B102,'[1]LISTADO ATM'!$A$2:$B$816,2,0)</f>
        <v>#N/A</v>
      </c>
      <c r="D102" s="24" t="s">
        <v>19</v>
      </c>
      <c r="E102" s="30"/>
    </row>
    <row r="103" spans="1:5" ht="18" x14ac:dyDescent="0.25">
      <c r="A103" s="9" t="e">
        <f>VLOOKUP(B103,'[1]LISTADO ATM'!$A$2:$C$817,3,0)</f>
        <v>#N/A</v>
      </c>
      <c r="B103" s="4"/>
      <c r="C103" s="4" t="e">
        <f>VLOOKUP(B103,'[1]LISTADO ATM'!$A$2:$B$816,2,0)</f>
        <v>#N/A</v>
      </c>
      <c r="D103" s="24" t="s">
        <v>19</v>
      </c>
      <c r="E103" s="30"/>
    </row>
    <row r="104" spans="1:5" ht="18.75" thickBot="1" x14ac:dyDescent="0.3">
      <c r="A104" s="6" t="s">
        <v>11</v>
      </c>
      <c r="B104" s="12">
        <f>COUNT(B9:B103)</f>
        <v>92</v>
      </c>
      <c r="C104" s="34"/>
      <c r="D104" s="45"/>
      <c r="E104" s="35"/>
    </row>
    <row r="105" spans="1:5" ht="15.75" thickBot="1" x14ac:dyDescent="0.3">
      <c r="E105" s="8"/>
    </row>
    <row r="106" spans="1:5" ht="18.75" thickBot="1" x14ac:dyDescent="0.3">
      <c r="A106" s="46" t="s">
        <v>17</v>
      </c>
      <c r="B106" s="47"/>
      <c r="C106" s="47"/>
      <c r="D106" s="47"/>
      <c r="E106" s="48"/>
    </row>
    <row r="107" spans="1:5" ht="18" x14ac:dyDescent="0.25">
      <c r="A107" s="2" t="s">
        <v>5</v>
      </c>
      <c r="B107" s="2" t="s">
        <v>6</v>
      </c>
      <c r="C107" s="3" t="s">
        <v>7</v>
      </c>
      <c r="D107" s="3" t="s">
        <v>8</v>
      </c>
      <c r="E107" s="3" t="s">
        <v>9</v>
      </c>
    </row>
    <row r="108" spans="1:5" ht="18" x14ac:dyDescent="0.25">
      <c r="A108" s="9" t="e">
        <f>VLOOKUP(B108,'[1]LISTADO ATM'!$A$2:$C$817,3,0)</f>
        <v>#N/A</v>
      </c>
      <c r="B108" s="4">
        <v>369</v>
      </c>
      <c r="C108" s="4" t="e">
        <f>VLOOKUP(B108,'[1]LISTADO ATM'!$A$2:$B$816,2,0)</f>
        <v>#N/A</v>
      </c>
      <c r="D108" s="22" t="s">
        <v>10</v>
      </c>
      <c r="E108" s="25">
        <v>335807929</v>
      </c>
    </row>
    <row r="109" spans="1:5" ht="18" x14ac:dyDescent="0.25">
      <c r="A109" s="9" t="str">
        <f>VLOOKUP(B109,'[1]LISTADO ATM'!$A$2:$C$817,3,0)</f>
        <v>DISTRITO NACIONAL</v>
      </c>
      <c r="B109" s="4">
        <v>671</v>
      </c>
      <c r="C109" s="4" t="str">
        <f>VLOOKUP(B109,'[1]LISTADO ATM'!$A$2:$B$816,2,0)</f>
        <v>ATM Ayuntamiento Sto. Dgo. Norte</v>
      </c>
      <c r="D109" s="22" t="s">
        <v>10</v>
      </c>
      <c r="E109" s="25">
        <v>335807935</v>
      </c>
    </row>
    <row r="110" spans="1:5" ht="18" x14ac:dyDescent="0.25">
      <c r="A110" s="9" t="str">
        <f>VLOOKUP(B110,'[1]LISTADO ATM'!$A$2:$C$817,3,0)</f>
        <v>DISTRITO NACIONAL</v>
      </c>
      <c r="B110" s="4">
        <v>875</v>
      </c>
      <c r="C110" s="4" t="str">
        <f>VLOOKUP(B110,'[1]LISTADO ATM'!$A$2:$B$816,2,0)</f>
        <v xml:space="preserve">ATM Texaco Aut. Duarte KM 14 1/2 (Los Alcarrizos) </v>
      </c>
      <c r="D110" s="22" t="s">
        <v>10</v>
      </c>
      <c r="E110" s="25">
        <v>335805687</v>
      </c>
    </row>
    <row r="111" spans="1:5" ht="18" x14ac:dyDescent="0.25">
      <c r="A111" s="9" t="str">
        <f>VLOOKUP(B111,'[1]LISTADO ATM'!$A$2:$C$817,3,0)</f>
        <v>DISTRITO NACIONAL</v>
      </c>
      <c r="B111" s="4">
        <v>422</v>
      </c>
      <c r="C111" s="4" t="str">
        <f>VLOOKUP(B111,'[1]LISTADO ATM'!$A$2:$B$816,2,0)</f>
        <v xml:space="preserve">ATM Olé Manoguayabo </v>
      </c>
      <c r="D111" s="22" t="s">
        <v>10</v>
      </c>
      <c r="E111" s="25">
        <v>335808271</v>
      </c>
    </row>
    <row r="112" spans="1:5" ht="18" x14ac:dyDescent="0.25">
      <c r="A112" s="9" t="str">
        <f>VLOOKUP(B112,'[1]LISTADO ATM'!$A$2:$C$817,3,0)</f>
        <v>NORTE</v>
      </c>
      <c r="B112" s="4">
        <v>283</v>
      </c>
      <c r="C112" s="4" t="str">
        <f>VLOOKUP(B112,'[1]LISTADO ATM'!$A$2:$B$816,2,0)</f>
        <v xml:space="preserve">ATM Oficina Nibaje </v>
      </c>
      <c r="D112" s="22" t="s">
        <v>10</v>
      </c>
      <c r="E112" s="25">
        <v>335808345</v>
      </c>
    </row>
    <row r="113" spans="1:5" ht="18" x14ac:dyDescent="0.25">
      <c r="A113" s="9" t="str">
        <f>VLOOKUP(B113,'[1]LISTADO ATM'!$A$2:$C$817,3,0)</f>
        <v>DISTRITO NACIONAL</v>
      </c>
      <c r="B113" s="4">
        <v>212</v>
      </c>
      <c r="C113" s="4" t="str">
        <f>VLOOKUP(B113,'[1]LISTADO ATM'!$A$2:$B$816,2,0)</f>
        <v>ATM Universidad Nacional Evangélica (Santo Domingo)</v>
      </c>
      <c r="D113" s="22" t="s">
        <v>10</v>
      </c>
      <c r="E113" s="25">
        <v>335808379</v>
      </c>
    </row>
    <row r="114" spans="1:5" ht="21.75" customHeight="1" x14ac:dyDescent="0.25">
      <c r="A114" s="9" t="str">
        <f>VLOOKUP(B114,'[1]LISTADO ATM'!$A$2:$C$817,3,0)</f>
        <v>DISTRITO NACIONAL</v>
      </c>
      <c r="B114" s="4">
        <v>24</v>
      </c>
      <c r="C114" s="4" t="str">
        <f>VLOOKUP(B114,'[1]LISTADO ATM'!$A$2:$B$816,2,0)</f>
        <v xml:space="preserve">ATM Oficina Eusebio Manzueta </v>
      </c>
      <c r="D114" s="22" t="s">
        <v>10</v>
      </c>
      <c r="E114" s="25">
        <v>335808861</v>
      </c>
    </row>
    <row r="115" spans="1:5" ht="18" x14ac:dyDescent="0.25">
      <c r="A115" s="9" t="str">
        <f>VLOOKUP(B115,'[1]LISTADO ATM'!$A$2:$C$817,3,0)</f>
        <v>DISTRITO NACIONAL</v>
      </c>
      <c r="B115" s="4">
        <v>494</v>
      </c>
      <c r="C115" s="4" t="str">
        <f>VLOOKUP(B115,'[1]LISTADO ATM'!$A$2:$B$816,2,0)</f>
        <v xml:space="preserve">ATM Oficina Blue Mall </v>
      </c>
      <c r="D115" s="22" t="s">
        <v>10</v>
      </c>
      <c r="E115" s="25">
        <v>335808885</v>
      </c>
    </row>
    <row r="116" spans="1:5" ht="18" x14ac:dyDescent="0.25">
      <c r="A116" s="9" t="str">
        <f>VLOOKUP(B116,'[1]LISTADO ATM'!$A$2:$C$817,3,0)</f>
        <v>DISTRITO NACIONAL</v>
      </c>
      <c r="B116" s="4">
        <v>629</v>
      </c>
      <c r="C116" s="4" t="str">
        <f>VLOOKUP(B116,'[1]LISTADO ATM'!$A$2:$B$816,2,0)</f>
        <v xml:space="preserve">ATM Oficina Americana Independencia I </v>
      </c>
      <c r="D116" s="22" t="s">
        <v>10</v>
      </c>
      <c r="E116" s="25">
        <v>335808894</v>
      </c>
    </row>
    <row r="117" spans="1:5" ht="18" x14ac:dyDescent="0.25">
      <c r="A117" s="9" t="str">
        <f>VLOOKUP(B117,'[1]LISTADO ATM'!$A$2:$C$817,3,0)</f>
        <v>DISTRITO NACIONAL</v>
      </c>
      <c r="B117" s="4">
        <v>887</v>
      </c>
      <c r="C117" s="4" t="str">
        <f>VLOOKUP(B117,'[1]LISTADO ATM'!$A$2:$B$816,2,0)</f>
        <v>ATM S/M Bravo Los Proceres</v>
      </c>
      <c r="D117" s="22" t="s">
        <v>10</v>
      </c>
      <c r="E117" s="25">
        <v>335808901</v>
      </c>
    </row>
    <row r="118" spans="1:5" ht="18" x14ac:dyDescent="0.25">
      <c r="A118" s="9" t="str">
        <f>VLOOKUP(B118,'[1]LISTADO ATM'!$A$2:$C$817,3,0)</f>
        <v>DISTRITO NACIONAL</v>
      </c>
      <c r="B118" s="4">
        <v>441</v>
      </c>
      <c r="C118" s="4" t="str">
        <f>VLOOKUP(B118,'[1]LISTADO ATM'!$A$2:$B$816,2,0)</f>
        <v>ATM Estacion de Servicio Romulo Betancour</v>
      </c>
      <c r="D118" s="22" t="s">
        <v>10</v>
      </c>
      <c r="E118" s="25">
        <v>335805697</v>
      </c>
    </row>
    <row r="119" spans="1:5" ht="18" x14ac:dyDescent="0.25">
      <c r="A119" s="9" t="str">
        <f>VLOOKUP(B119,'[1]LISTADO ATM'!$A$2:$C$817,3,0)</f>
        <v>ESTE</v>
      </c>
      <c r="B119" s="4">
        <v>843</v>
      </c>
      <c r="C119" s="4" t="str">
        <f>VLOOKUP(B119,'[1]LISTADO ATM'!$A$2:$B$816,2,0)</f>
        <v xml:space="preserve">ATM Oficina Romana Centro </v>
      </c>
      <c r="D119" s="22" t="s">
        <v>10</v>
      </c>
      <c r="E119" s="25">
        <v>335809103</v>
      </c>
    </row>
    <row r="120" spans="1:5" ht="18" x14ac:dyDescent="0.25">
      <c r="A120" s="9" t="str">
        <f>VLOOKUP(B120,'[1]LISTADO ATM'!$A$2:$C$817,3,0)</f>
        <v>DISTRITO NACIONAL</v>
      </c>
      <c r="B120" s="4">
        <v>562</v>
      </c>
      <c r="C120" s="4" t="str">
        <f>VLOOKUP(B120,'[1]LISTADO ATM'!$A$2:$B$816,2,0)</f>
        <v xml:space="preserve">ATM S/M Jumbo Carretera Mella </v>
      </c>
      <c r="D120" s="22" t="s">
        <v>10</v>
      </c>
      <c r="E120" s="25">
        <v>335809187</v>
      </c>
    </row>
    <row r="121" spans="1:5" ht="18" x14ac:dyDescent="0.25">
      <c r="A121" s="9" t="str">
        <f>VLOOKUP(B121,'[1]LISTADO ATM'!$A$2:$C$817,3,0)</f>
        <v>SUR</v>
      </c>
      <c r="B121" s="4">
        <v>84</v>
      </c>
      <c r="C121" s="4" t="str">
        <f>VLOOKUP(B121,'[1]LISTADO ATM'!$A$2:$B$816,2,0)</f>
        <v xml:space="preserve">ATM Oficina Multicentro Sirena San Cristóbal </v>
      </c>
      <c r="D121" s="22" t="s">
        <v>10</v>
      </c>
      <c r="E121" s="25">
        <v>335809198</v>
      </c>
    </row>
    <row r="122" spans="1:5" ht="18" x14ac:dyDescent="0.25">
      <c r="A122" s="9" t="str">
        <f>VLOOKUP(B122,'[1]LISTADO ATM'!$A$2:$C$817,3,0)</f>
        <v>ESTE</v>
      </c>
      <c r="B122" s="4">
        <v>912</v>
      </c>
      <c r="C122" s="4" t="str">
        <f>VLOOKUP(B122,'[1]LISTADO ATM'!$A$2:$B$816,2,0)</f>
        <v xml:space="preserve">ATM Oficina San Pedro II </v>
      </c>
      <c r="D122" s="22" t="s">
        <v>10</v>
      </c>
      <c r="E122" s="25">
        <v>335809330</v>
      </c>
    </row>
    <row r="123" spans="1:5" ht="18" x14ac:dyDescent="0.25">
      <c r="A123" s="9" t="str">
        <f>VLOOKUP(B123,'[1]LISTADO ATM'!$A$2:$C$817,3,0)</f>
        <v>DISTRITO NACIONAL</v>
      </c>
      <c r="B123" s="4">
        <v>26</v>
      </c>
      <c r="C123" s="4" t="str">
        <f>VLOOKUP(B123,'[1]LISTADO ATM'!$A$2:$B$816,2,0)</f>
        <v>ATM S/M Jumbo San Isidro</v>
      </c>
      <c r="D123" s="22" t="s">
        <v>10</v>
      </c>
      <c r="E123" s="25">
        <v>335809335</v>
      </c>
    </row>
    <row r="124" spans="1:5" ht="18" x14ac:dyDescent="0.25">
      <c r="A124" s="9" t="str">
        <f>VLOOKUP(B124,'[1]LISTADO ATM'!$A$2:$C$817,3,0)</f>
        <v>DISTRITO NACIONAL</v>
      </c>
      <c r="B124" s="4">
        <v>769</v>
      </c>
      <c r="C124" s="4" t="str">
        <f>VLOOKUP(B124,'[1]LISTADO ATM'!$A$2:$B$816,2,0)</f>
        <v>ATM UNP Pablo Mella Morales</v>
      </c>
      <c r="D124" s="22" t="s">
        <v>10</v>
      </c>
      <c r="E124" s="25">
        <v>335809342</v>
      </c>
    </row>
    <row r="125" spans="1:5" ht="18" x14ac:dyDescent="0.25">
      <c r="A125" s="9" t="str">
        <f>VLOOKUP(B125,'[1]LISTADO ATM'!$A$2:$C$817,3,0)</f>
        <v>DISTRITO NACIONAL</v>
      </c>
      <c r="B125" s="4">
        <v>387</v>
      </c>
      <c r="C125" s="4" t="str">
        <f>VLOOKUP(B125,'[1]LISTADO ATM'!$A$2:$B$816,2,0)</f>
        <v xml:space="preserve">ATM S/M La Cadena San Vicente de Paul </v>
      </c>
      <c r="D125" s="22" t="s">
        <v>10</v>
      </c>
      <c r="E125" s="25">
        <v>335809348</v>
      </c>
    </row>
    <row r="126" spans="1:5" ht="18" x14ac:dyDescent="0.25">
      <c r="A126" s="9" t="str">
        <f>VLOOKUP(B126,'[1]LISTADO ATM'!$A$2:$C$817,3,0)</f>
        <v>NORTE</v>
      </c>
      <c r="B126" s="4">
        <v>405</v>
      </c>
      <c r="C126" s="4" t="str">
        <f>VLOOKUP(B126,'[1]LISTADO ATM'!$A$2:$B$816,2,0)</f>
        <v xml:space="preserve">ATM UNP Loma de Cabrera </v>
      </c>
      <c r="D126" s="22" t="s">
        <v>10</v>
      </c>
      <c r="E126" s="25">
        <v>335809386</v>
      </c>
    </row>
    <row r="127" spans="1:5" ht="18" x14ac:dyDescent="0.25">
      <c r="A127" s="9" t="str">
        <f>VLOOKUP(B127,'[1]LISTADO ATM'!$A$2:$C$817,3,0)</f>
        <v>DISTRITO NACIONAL</v>
      </c>
      <c r="B127" s="4">
        <v>378</v>
      </c>
      <c r="C127" s="4" t="str">
        <f>VLOOKUP(B127,'[1]LISTADO ATM'!$A$2:$B$816,2,0)</f>
        <v>ATM UNP Villa Flores</v>
      </c>
      <c r="D127" s="22" t="s">
        <v>10</v>
      </c>
      <c r="E127" s="25">
        <v>335809397</v>
      </c>
    </row>
    <row r="128" spans="1:5" ht="18" x14ac:dyDescent="0.25">
      <c r="A128" s="9" t="str">
        <f>VLOOKUP(B128,'[1]LISTADO ATM'!$A$2:$C$817,3,0)</f>
        <v>DISTRITO NACIONAL</v>
      </c>
      <c r="B128" s="4">
        <v>438</v>
      </c>
      <c r="C128" s="4" t="str">
        <f>VLOOKUP(B128,'[1]LISTADO ATM'!$A$2:$B$816,2,0)</f>
        <v xml:space="preserve">ATM Autobanco Torre IV </v>
      </c>
      <c r="D128" s="22" t="s">
        <v>10</v>
      </c>
      <c r="E128" s="25">
        <v>335809435</v>
      </c>
    </row>
    <row r="129" spans="1:5" ht="18" x14ac:dyDescent="0.25">
      <c r="A129" s="9" t="str">
        <f>VLOOKUP(B129,'[1]LISTADO ATM'!$A$2:$C$817,3,0)</f>
        <v>DISTRITO NACIONAL</v>
      </c>
      <c r="B129" s="4">
        <v>696</v>
      </c>
      <c r="C129" s="4" t="str">
        <f>VLOOKUP(B129,'[1]LISTADO ATM'!$A$2:$B$816,2,0)</f>
        <v>ATM Olé Jacobo Majluta</v>
      </c>
      <c r="D129" s="22" t="s">
        <v>10</v>
      </c>
      <c r="E129" s="11">
        <v>335807946</v>
      </c>
    </row>
    <row r="130" spans="1:5" ht="18" x14ac:dyDescent="0.25">
      <c r="A130" s="9" t="str">
        <f>VLOOKUP(B130,'[1]LISTADO ATM'!$A$2:$C$817,3,0)</f>
        <v>ESTE</v>
      </c>
      <c r="B130" s="4">
        <v>651</v>
      </c>
      <c r="C130" s="4" t="str">
        <f>VLOOKUP(B130,'[1]LISTADO ATM'!$A$2:$B$816,2,0)</f>
        <v>ATM Eco Petroleo Romana</v>
      </c>
      <c r="D130" s="22" t="s">
        <v>10</v>
      </c>
      <c r="E130" s="25">
        <v>335807961</v>
      </c>
    </row>
    <row r="131" spans="1:5" ht="18" x14ac:dyDescent="0.25">
      <c r="A131" s="9" t="str">
        <f>VLOOKUP(B131,'[1]LISTADO ATM'!$A$2:$C$817,3,0)</f>
        <v>DISTRITO NACIONAL</v>
      </c>
      <c r="B131" s="4">
        <v>486</v>
      </c>
      <c r="C131" s="4" t="str">
        <f>VLOOKUP(B131,'[1]LISTADO ATM'!$A$2:$B$816,2,0)</f>
        <v xml:space="preserve">ATM Olé La Caleta </v>
      </c>
      <c r="D131" s="22" t="s">
        <v>10</v>
      </c>
      <c r="E131" s="25">
        <v>335809447</v>
      </c>
    </row>
    <row r="132" spans="1:5" ht="18" x14ac:dyDescent="0.25">
      <c r="A132" s="9" t="str">
        <f>VLOOKUP(B132,'[1]LISTADO ATM'!$A$2:$C$817,3,0)</f>
        <v>DISTRITO NACIONAL</v>
      </c>
      <c r="B132" s="4">
        <v>983</v>
      </c>
      <c r="C132" s="4" t="str">
        <f>VLOOKUP(B132,'[1]LISTADO ATM'!$A$2:$B$816,2,0)</f>
        <v xml:space="preserve">ATM Bravo República de Colombia </v>
      </c>
      <c r="D132" s="22" t="s">
        <v>10</v>
      </c>
      <c r="E132" s="25">
        <v>335809448</v>
      </c>
    </row>
    <row r="133" spans="1:5" ht="18" x14ac:dyDescent="0.25">
      <c r="A133" s="9" t="str">
        <f>VLOOKUP(B133,'[1]LISTADO ATM'!$A$2:$C$817,3,0)</f>
        <v>DISTRITO NACIONAL</v>
      </c>
      <c r="B133" s="4">
        <v>139</v>
      </c>
      <c r="C133" s="4" t="str">
        <f>VLOOKUP(B133,'[1]LISTADO ATM'!$A$2:$B$816,2,0)</f>
        <v xml:space="preserve">ATM Oficina Plaza Lama Zona Oriental I </v>
      </c>
      <c r="D133" s="22" t="s">
        <v>10</v>
      </c>
      <c r="E133" s="25">
        <v>335809449</v>
      </c>
    </row>
    <row r="134" spans="1:5" ht="18" x14ac:dyDescent="0.25">
      <c r="A134" s="9" t="str">
        <f>VLOOKUP(B134,'[1]LISTADO ATM'!$A$2:$C$817,3,0)</f>
        <v>DISTRITO NACIONAL</v>
      </c>
      <c r="B134" s="4">
        <v>416</v>
      </c>
      <c r="C134" s="4" t="str">
        <f>VLOOKUP(B134,'[1]LISTADO ATM'!$A$2:$B$816,2,0)</f>
        <v xml:space="preserve">ATM Autobanco San Martín II </v>
      </c>
      <c r="D134" s="22" t="s">
        <v>10</v>
      </c>
      <c r="E134" s="25">
        <v>335809450</v>
      </c>
    </row>
    <row r="135" spans="1:5" ht="18" x14ac:dyDescent="0.25">
      <c r="A135" s="9" t="str">
        <f>VLOOKUP(B135,'[1]LISTADO ATM'!$A$2:$C$817,3,0)</f>
        <v>NORTE</v>
      </c>
      <c r="B135" s="4">
        <v>728</v>
      </c>
      <c r="C135" s="4" t="str">
        <f>VLOOKUP(B135,'[1]LISTADO ATM'!$A$2:$B$816,2,0)</f>
        <v xml:space="preserve">ATM UNP La Vega Oficina Regional Norcentral </v>
      </c>
      <c r="D135" s="22" t="s">
        <v>10</v>
      </c>
      <c r="E135" s="25">
        <v>335809451</v>
      </c>
    </row>
    <row r="136" spans="1:5" ht="18" x14ac:dyDescent="0.25">
      <c r="A136" s="9" t="str">
        <f>VLOOKUP(B136,'[1]LISTADO ATM'!$A$2:$C$817,3,0)</f>
        <v>SUR</v>
      </c>
      <c r="B136" s="4">
        <v>249</v>
      </c>
      <c r="C136" s="4" t="str">
        <f>VLOOKUP(B136,'[1]LISTADO ATM'!$A$2:$B$816,2,0)</f>
        <v xml:space="preserve">ATM Banco Agrícola Neiba </v>
      </c>
      <c r="D136" s="22" t="s">
        <v>10</v>
      </c>
      <c r="E136" s="25">
        <v>335809452</v>
      </c>
    </row>
    <row r="137" spans="1:5" ht="18" x14ac:dyDescent="0.25">
      <c r="A137" s="9" t="str">
        <f>VLOOKUP(B137,'[1]LISTADO ATM'!$A$2:$C$817,3,0)</f>
        <v>NORTE</v>
      </c>
      <c r="B137" s="4">
        <v>732</v>
      </c>
      <c r="C137" s="4" t="str">
        <f>VLOOKUP(B137,'[1]LISTADO ATM'!$A$2:$B$816,2,0)</f>
        <v xml:space="preserve">ATM Molino del Valle (Santiago) </v>
      </c>
      <c r="D137" s="22" t="s">
        <v>10</v>
      </c>
      <c r="E137" s="25">
        <v>335809455</v>
      </c>
    </row>
    <row r="138" spans="1:5" ht="18" x14ac:dyDescent="0.25">
      <c r="A138" s="9" t="str">
        <f>VLOOKUP(B138,'[1]LISTADO ATM'!$A$2:$C$817,3,0)</f>
        <v>SUR</v>
      </c>
      <c r="B138" s="4">
        <v>615</v>
      </c>
      <c r="C138" s="4" t="str">
        <f>VLOOKUP(B138,'[1]LISTADO ATM'!$A$2:$B$816,2,0)</f>
        <v xml:space="preserve">ATM Estación Sunix Cabral (Barahona) </v>
      </c>
      <c r="D138" s="22" t="s">
        <v>10</v>
      </c>
      <c r="E138" s="25">
        <v>335809456</v>
      </c>
    </row>
    <row r="139" spans="1:5" ht="18" x14ac:dyDescent="0.25">
      <c r="A139" s="9" t="e">
        <f>VLOOKUP(B139,'[1]LISTADO ATM'!$A$2:$C$817,3,0)</f>
        <v>#N/A</v>
      </c>
      <c r="B139" s="4"/>
      <c r="C139" s="4" t="e">
        <f>VLOOKUP(B139,'[1]LISTADO ATM'!$A$2:$B$816,2,0)</f>
        <v>#N/A</v>
      </c>
      <c r="D139" s="22" t="s">
        <v>10</v>
      </c>
      <c r="E139" s="25"/>
    </row>
    <row r="140" spans="1:5" ht="18" x14ac:dyDescent="0.25">
      <c r="A140" s="9" t="e">
        <f>VLOOKUP(B140,'[1]LISTADO ATM'!$A$2:$C$817,3,0)</f>
        <v>#N/A</v>
      </c>
      <c r="B140" s="4"/>
      <c r="C140" s="4" t="e">
        <f>VLOOKUP(B140,'[1]LISTADO ATM'!$A$2:$B$816,2,0)</f>
        <v>#N/A</v>
      </c>
      <c r="D140" s="22" t="s">
        <v>10</v>
      </c>
      <c r="E140" s="25"/>
    </row>
    <row r="141" spans="1:5" ht="18" x14ac:dyDescent="0.25">
      <c r="A141" s="9" t="e">
        <f>VLOOKUP(B141,'[1]LISTADO ATM'!$A$2:$C$817,3,0)</f>
        <v>#N/A</v>
      </c>
      <c r="B141" s="4"/>
      <c r="C141" s="4" t="e">
        <f>VLOOKUP(B141,'[1]LISTADO ATM'!$A$2:$B$816,2,0)</f>
        <v>#N/A</v>
      </c>
      <c r="D141" s="22" t="s">
        <v>10</v>
      </c>
      <c r="E141" s="25"/>
    </row>
    <row r="142" spans="1:5" ht="18" x14ac:dyDescent="0.25">
      <c r="A142" s="9" t="e">
        <f>VLOOKUP(B142,'[1]LISTADO ATM'!$A$2:$C$817,3,0)</f>
        <v>#N/A</v>
      </c>
      <c r="B142" s="4"/>
      <c r="C142" s="4" t="e">
        <f>VLOOKUP(B142,'[1]LISTADO ATM'!$A$2:$B$816,2,0)</f>
        <v>#N/A</v>
      </c>
      <c r="D142" s="22" t="s">
        <v>10</v>
      </c>
      <c r="E142" s="25"/>
    </row>
    <row r="143" spans="1:5" ht="18.75" thickBot="1" x14ac:dyDescent="0.3">
      <c r="A143" s="10" t="s">
        <v>11</v>
      </c>
      <c r="B143" s="12">
        <f>COUNT(B108:B142)</f>
        <v>31</v>
      </c>
      <c r="C143" s="21"/>
      <c r="D143" s="21"/>
      <c r="E143" s="21"/>
    </row>
    <row r="144" spans="1:5" ht="15.75" thickBot="1" x14ac:dyDescent="0.3">
      <c r="E144" s="8"/>
    </row>
    <row r="145" spans="1:5" ht="18.75" customHeight="1" thickBot="1" x14ac:dyDescent="0.3">
      <c r="A145" s="46" t="s">
        <v>18</v>
      </c>
      <c r="B145" s="47"/>
      <c r="C145" s="47"/>
      <c r="D145" s="47"/>
      <c r="E145" s="48"/>
    </row>
    <row r="146" spans="1:5" ht="18" x14ac:dyDescent="0.25">
      <c r="A146" s="2" t="s">
        <v>5</v>
      </c>
      <c r="B146" s="2" t="s">
        <v>6</v>
      </c>
      <c r="C146" s="3" t="s">
        <v>7</v>
      </c>
      <c r="D146" s="3" t="s">
        <v>8</v>
      </c>
      <c r="E146" s="2" t="s">
        <v>9</v>
      </c>
    </row>
    <row r="147" spans="1:5" ht="18" x14ac:dyDescent="0.25">
      <c r="A147" s="9" t="str">
        <f>VLOOKUP(B147,'[1]LISTADO ATM'!$A$2:$C$817,3,0)</f>
        <v>DISTRITO NACIONAL</v>
      </c>
      <c r="B147" s="4">
        <v>627</v>
      </c>
      <c r="C147" s="4" t="str">
        <f>VLOOKUP(B147,'[1]LISTADO ATM'!$A$2:$B$816,2,0)</f>
        <v xml:space="preserve">ATM CAASD </v>
      </c>
      <c r="D147" s="4" t="s">
        <v>15</v>
      </c>
      <c r="E147" s="11">
        <v>335805638</v>
      </c>
    </row>
    <row r="148" spans="1:5" ht="18" x14ac:dyDescent="0.25">
      <c r="A148" s="9" t="str">
        <f>VLOOKUP(B148,'[1]LISTADO ATM'!$A$2:$C$817,3,0)</f>
        <v>ESTE</v>
      </c>
      <c r="B148" s="4">
        <v>330</v>
      </c>
      <c r="C148" s="4" t="str">
        <f>VLOOKUP(B148,'[1]LISTADO ATM'!$A$2:$B$816,2,0)</f>
        <v xml:space="preserve">ATM Oficina Boulevard (Higuey) </v>
      </c>
      <c r="D148" s="4" t="s">
        <v>15</v>
      </c>
      <c r="E148" s="11">
        <v>335805892</v>
      </c>
    </row>
    <row r="149" spans="1:5" ht="18" x14ac:dyDescent="0.25">
      <c r="A149" s="9" t="str">
        <f>VLOOKUP(B149,'[1]LISTADO ATM'!$A$2:$C$817,3,0)</f>
        <v>DISTRITO NACIONAL</v>
      </c>
      <c r="B149" s="4">
        <v>688</v>
      </c>
      <c r="C149" s="4" t="str">
        <f>VLOOKUP(B149,'[1]LISTADO ATM'!$A$2:$B$816,2,0)</f>
        <v>ATM Innova Centro Ave. Kennedy</v>
      </c>
      <c r="D149" s="4" t="s">
        <v>15</v>
      </c>
      <c r="E149" s="11">
        <v>335807923</v>
      </c>
    </row>
    <row r="150" spans="1:5" ht="18" x14ac:dyDescent="0.25">
      <c r="A150" s="9" t="str">
        <f>VLOOKUP(B150,'[1]LISTADO ATM'!$A$2:$C$817,3,0)</f>
        <v>DISTRITO NACIONAL</v>
      </c>
      <c r="B150" s="4">
        <v>801</v>
      </c>
      <c r="C150" s="4" t="str">
        <f>VLOOKUP(B150,'[1]LISTADO ATM'!$A$2:$B$816,2,0)</f>
        <v xml:space="preserve">ATM Galería 360 Food Court </v>
      </c>
      <c r="D150" s="4" t="s">
        <v>15</v>
      </c>
      <c r="E150" s="11">
        <v>335807938</v>
      </c>
    </row>
    <row r="151" spans="1:5" ht="18" x14ac:dyDescent="0.25">
      <c r="A151" s="9" t="str">
        <f>VLOOKUP(B151,'[1]LISTADO ATM'!$A$2:$C$817,3,0)</f>
        <v>DISTRITO NACIONAL</v>
      </c>
      <c r="B151" s="4">
        <v>570</v>
      </c>
      <c r="C151" s="4" t="str">
        <f>VLOOKUP(B151,'[1]LISTADO ATM'!$A$2:$B$816,2,0)</f>
        <v xml:space="preserve">ATM S/M Liverpool Villa Mella </v>
      </c>
      <c r="D151" s="4" t="s">
        <v>15</v>
      </c>
      <c r="E151" s="11">
        <v>335807940</v>
      </c>
    </row>
    <row r="152" spans="1:5" ht="18" x14ac:dyDescent="0.25">
      <c r="A152" s="9" t="str">
        <f>VLOOKUP(B152,'[1]LISTADO ATM'!$A$2:$C$817,3,0)</f>
        <v>NORTE</v>
      </c>
      <c r="B152" s="4">
        <v>463</v>
      </c>
      <c r="C152" s="4" t="str">
        <f>VLOOKUP(B152,'[1]LISTADO ATM'!$A$2:$B$816,2,0)</f>
        <v xml:space="preserve">ATM La Sirena El Embrujo </v>
      </c>
      <c r="D152" s="4" t="s">
        <v>15</v>
      </c>
      <c r="E152" s="11">
        <v>335808315</v>
      </c>
    </row>
    <row r="153" spans="1:5" ht="18" x14ac:dyDescent="0.25">
      <c r="A153" s="9" t="str">
        <f>VLOOKUP(B153,'[1]LISTADO ATM'!$A$2:$C$817,3,0)</f>
        <v>DISTRITO NACIONAL</v>
      </c>
      <c r="B153" s="4">
        <v>590</v>
      </c>
      <c r="C153" s="4" t="str">
        <f>VLOOKUP(B153,'[1]LISTADO ATM'!$A$2:$B$816,2,0)</f>
        <v xml:space="preserve">ATM Olé Aut. Las Américas </v>
      </c>
      <c r="D153" s="4" t="s">
        <v>15</v>
      </c>
      <c r="E153" s="11">
        <v>335809122</v>
      </c>
    </row>
    <row r="154" spans="1:5" ht="18" x14ac:dyDescent="0.25">
      <c r="A154" s="9" t="str">
        <f>VLOOKUP(B154,'[1]LISTADO ATM'!$A$2:$C$817,3,0)</f>
        <v>NORTE</v>
      </c>
      <c r="B154" s="4">
        <v>749</v>
      </c>
      <c r="C154" s="4" t="str">
        <f>VLOOKUP(B154,'[1]LISTADO ATM'!$A$2:$B$816,2,0)</f>
        <v xml:space="preserve">ATM Oficina Yaque </v>
      </c>
      <c r="D154" s="4" t="s">
        <v>15</v>
      </c>
      <c r="E154" s="25">
        <v>335808904</v>
      </c>
    </row>
    <row r="155" spans="1:5" ht="18" x14ac:dyDescent="0.25">
      <c r="A155" s="9" t="str">
        <f>VLOOKUP(B155,'[1]LISTADO ATM'!$A$2:$C$817,3,0)</f>
        <v>DISTRITO NACIONAL</v>
      </c>
      <c r="B155" s="4">
        <v>911</v>
      </c>
      <c r="C155" s="4" t="str">
        <f>VLOOKUP(B155,'[1]LISTADO ATM'!$A$2:$B$816,2,0)</f>
        <v xml:space="preserve">ATM Oficina Venezuela II </v>
      </c>
      <c r="D155" s="4" t="s">
        <v>15</v>
      </c>
      <c r="E155" s="31">
        <v>335809364</v>
      </c>
    </row>
    <row r="156" spans="1:5" ht="18" x14ac:dyDescent="0.25">
      <c r="A156" s="9" t="str">
        <f>VLOOKUP(B156,'[1]LISTADO ATM'!$A$2:$C$817,3,0)</f>
        <v>DISTRITO NACIONAL</v>
      </c>
      <c r="B156" s="4">
        <v>708</v>
      </c>
      <c r="C156" s="4" t="str">
        <f>VLOOKUP(B156,'[1]LISTADO ATM'!$A$2:$B$816,2,0)</f>
        <v xml:space="preserve">ATM El Vestir De Hoy </v>
      </c>
      <c r="D156" s="4" t="s">
        <v>15</v>
      </c>
      <c r="E156" s="31">
        <v>335809369</v>
      </c>
    </row>
    <row r="157" spans="1:5" ht="18" x14ac:dyDescent="0.25">
      <c r="A157" s="9" t="str">
        <f>VLOOKUP(B157,'[1]LISTADO ATM'!$A$2:$C$817,3,0)</f>
        <v>DISTRITO NACIONAL</v>
      </c>
      <c r="B157" s="4">
        <v>580</v>
      </c>
      <c r="C157" s="4" t="str">
        <f>VLOOKUP(B157,'[1]LISTADO ATM'!$A$2:$B$816,2,0)</f>
        <v xml:space="preserve">ATM Edificio Propagas </v>
      </c>
      <c r="D157" s="4" t="s">
        <v>15</v>
      </c>
      <c r="E157" s="31">
        <v>335809382</v>
      </c>
    </row>
    <row r="158" spans="1:5" ht="18" x14ac:dyDescent="0.25">
      <c r="A158" s="9" t="str">
        <f>VLOOKUP(B158,'[1]LISTADO ATM'!$A$2:$C$817,3,0)</f>
        <v>DISTRITO NACIONAL</v>
      </c>
      <c r="B158" s="4">
        <v>147</v>
      </c>
      <c r="C158" s="4" t="str">
        <f>VLOOKUP(B158,'[1]LISTADO ATM'!$A$2:$B$816,2,0)</f>
        <v xml:space="preserve">ATM Kiosco Megacentro I </v>
      </c>
      <c r="D158" s="4" t="s">
        <v>15</v>
      </c>
      <c r="E158" s="31">
        <v>335809391</v>
      </c>
    </row>
    <row r="159" spans="1:5" ht="18" x14ac:dyDescent="0.25">
      <c r="A159" s="9" t="str">
        <f>VLOOKUP(B159,'[1]LISTADO ATM'!$A$2:$C$817,3,0)</f>
        <v>DISTRITO NACIONAL</v>
      </c>
      <c r="B159" s="4">
        <v>957</v>
      </c>
      <c r="C159" s="4" t="str">
        <f>VLOOKUP(B159,'[1]LISTADO ATM'!$A$2:$B$816,2,0)</f>
        <v xml:space="preserve">ATM Oficina Venezuela </v>
      </c>
      <c r="D159" s="4" t="s">
        <v>15</v>
      </c>
      <c r="E159" s="31">
        <v>335809453</v>
      </c>
    </row>
    <row r="160" spans="1:5" ht="18" x14ac:dyDescent="0.25">
      <c r="A160" s="9" t="str">
        <f>VLOOKUP(B160,'[1]LISTADO ATM'!$A$2:$C$817,3,0)</f>
        <v>SUR</v>
      </c>
      <c r="B160" s="4">
        <v>871</v>
      </c>
      <c r="C160" s="4" t="str">
        <f>VLOOKUP(B160,'[1]LISTADO ATM'!$A$2:$B$816,2,0)</f>
        <v>ATM Plaza Cultural San Juan</v>
      </c>
      <c r="D160" s="4" t="s">
        <v>15</v>
      </c>
      <c r="E160" s="31">
        <v>335809454</v>
      </c>
    </row>
    <row r="161" spans="1:5" ht="18" x14ac:dyDescent="0.25">
      <c r="A161" s="9" t="e">
        <f>VLOOKUP(B161,'[1]LISTADO ATM'!$A$2:$C$817,3,0)</f>
        <v>#N/A</v>
      </c>
      <c r="B161" s="4"/>
      <c r="C161" s="4" t="e">
        <f>VLOOKUP(B161,'[1]LISTADO ATM'!$A$2:$B$816,2,0)</f>
        <v>#N/A</v>
      </c>
      <c r="D161" s="4" t="s">
        <v>15</v>
      </c>
      <c r="E161" s="31"/>
    </row>
    <row r="162" spans="1:5" ht="18" x14ac:dyDescent="0.25">
      <c r="A162" s="9" t="e">
        <f>VLOOKUP(B162,'[1]LISTADO ATM'!$A$2:$C$817,3,0)</f>
        <v>#N/A</v>
      </c>
      <c r="B162" s="4"/>
      <c r="C162" s="4" t="e">
        <f>VLOOKUP(B162,'[1]LISTADO ATM'!$A$2:$B$816,2,0)</f>
        <v>#N/A</v>
      </c>
      <c r="D162" s="4" t="s">
        <v>15</v>
      </c>
      <c r="E162" s="31"/>
    </row>
    <row r="163" spans="1:5" ht="18" x14ac:dyDescent="0.25">
      <c r="A163" s="9" t="e">
        <f>VLOOKUP(B163,'[1]LISTADO ATM'!$A$2:$C$817,3,0)</f>
        <v>#N/A</v>
      </c>
      <c r="B163" s="4"/>
      <c r="C163" s="4" t="e">
        <f>VLOOKUP(B163,'[1]LISTADO ATM'!$A$2:$B$816,2,0)</f>
        <v>#N/A</v>
      </c>
      <c r="D163" s="4" t="s">
        <v>15</v>
      </c>
      <c r="E163" s="31"/>
    </row>
    <row r="164" spans="1:5" ht="18.75" thickBot="1" x14ac:dyDescent="0.3">
      <c r="A164" s="6" t="s">
        <v>11</v>
      </c>
      <c r="B164" s="12">
        <f>COUNT(B147:B163)</f>
        <v>14</v>
      </c>
      <c r="C164" s="21"/>
      <c r="D164" s="5"/>
      <c r="E164" s="23"/>
    </row>
    <row r="165" spans="1:5" ht="15.75" thickBot="1" x14ac:dyDescent="0.3">
      <c r="E165" s="8"/>
    </row>
    <row r="166" spans="1:5" ht="18.75" customHeight="1" thickBot="1" x14ac:dyDescent="0.3">
      <c r="A166" s="49" t="s">
        <v>12</v>
      </c>
      <c r="B166" s="50"/>
      <c r="E166" s="8"/>
    </row>
    <row r="167" spans="1:5" ht="18.75" thickBot="1" x14ac:dyDescent="0.3">
      <c r="A167" s="51">
        <f>+B143+B164</f>
        <v>45</v>
      </c>
      <c r="B167" s="52"/>
      <c r="E167" s="8"/>
    </row>
    <row r="168" spans="1:5" ht="15.75" thickBot="1" x14ac:dyDescent="0.3">
      <c r="E168" s="8"/>
    </row>
    <row r="169" spans="1:5" ht="18.75" customHeight="1" thickBot="1" x14ac:dyDescent="0.3">
      <c r="A169" s="46" t="s">
        <v>13</v>
      </c>
      <c r="B169" s="47"/>
      <c r="C169" s="47"/>
      <c r="D169" s="47"/>
      <c r="E169" s="48"/>
    </row>
    <row r="170" spans="1:5" ht="18" x14ac:dyDescent="0.25">
      <c r="A170" s="13" t="s">
        <v>5</v>
      </c>
      <c r="B170" s="13" t="s">
        <v>6</v>
      </c>
      <c r="C170" s="7" t="s">
        <v>7</v>
      </c>
      <c r="D170" s="53" t="s">
        <v>8</v>
      </c>
      <c r="E170" s="54"/>
    </row>
    <row r="171" spans="1:5" ht="21" customHeight="1" x14ac:dyDescent="0.25">
      <c r="A171" s="4" t="str">
        <f>VLOOKUP(B171,'[1]LISTADO ATM'!$A$2:$C$817,3,0)</f>
        <v>DISTRITO NACIONAL</v>
      </c>
      <c r="B171" s="4">
        <v>557</v>
      </c>
      <c r="C171" s="9" t="str">
        <f>VLOOKUP(B171,'[1]LISTADO ATM'!$A$2:$B$816,2,0)</f>
        <v xml:space="preserve">ATM Multicentro La Sirena Ave. Mella </v>
      </c>
      <c r="D171" s="32" t="s">
        <v>21</v>
      </c>
      <c r="E171" s="33"/>
    </row>
    <row r="172" spans="1:5" ht="18" x14ac:dyDescent="0.25">
      <c r="A172" s="4" t="str">
        <f>VLOOKUP(B172,'[1]LISTADO ATM'!$A$2:$C$817,3,0)</f>
        <v>ESTE</v>
      </c>
      <c r="B172" s="4">
        <v>353</v>
      </c>
      <c r="C172" s="9" t="str">
        <f>VLOOKUP(B172,'[1]LISTADO ATM'!$A$2:$B$816,2,0)</f>
        <v xml:space="preserve">ATM Estación Boulevard Juan Dolio </v>
      </c>
      <c r="D172" s="32" t="s">
        <v>14</v>
      </c>
      <c r="E172" s="33"/>
    </row>
    <row r="173" spans="1:5" ht="18" x14ac:dyDescent="0.25">
      <c r="A173" s="4" t="str">
        <f>VLOOKUP(B173,'[1]LISTADO ATM'!$A$2:$C$817,3,0)</f>
        <v>DISTRITO NACIONAL</v>
      </c>
      <c r="B173" s="4">
        <v>791</v>
      </c>
      <c r="C173" s="9" t="str">
        <f>VLOOKUP(B173,'[1]LISTADO ATM'!$A$2:$B$816,2,0)</f>
        <v xml:space="preserve">ATM Oficina Sans Soucí </v>
      </c>
      <c r="D173" s="32" t="s">
        <v>14</v>
      </c>
      <c r="E173" s="33"/>
    </row>
    <row r="174" spans="1:5" ht="18" x14ac:dyDescent="0.25">
      <c r="A174" s="4" t="str">
        <f>VLOOKUP(B174,'[1]LISTADO ATM'!$A$2:$C$817,3,0)</f>
        <v>SUR</v>
      </c>
      <c r="B174" s="4">
        <v>767</v>
      </c>
      <c r="C174" s="9" t="str">
        <f>VLOOKUP(B174,'[1]LISTADO ATM'!$A$2:$B$816,2,0)</f>
        <v xml:space="preserve">ATM S/M Diverso (Azua) </v>
      </c>
      <c r="D174" s="32" t="s">
        <v>21</v>
      </c>
      <c r="E174" s="33"/>
    </row>
    <row r="175" spans="1:5" ht="18" x14ac:dyDescent="0.25">
      <c r="A175" s="4" t="str">
        <f>VLOOKUP(B175,'[1]LISTADO ATM'!$A$2:$C$817,3,0)</f>
        <v>SUR</v>
      </c>
      <c r="B175" s="4">
        <v>766</v>
      </c>
      <c r="C175" s="9" t="str">
        <f>VLOOKUP(B175,'[1]LISTADO ATM'!$A$2:$B$816,2,0)</f>
        <v xml:space="preserve">ATM Oficina Azua II </v>
      </c>
      <c r="D175" s="32" t="s">
        <v>21</v>
      </c>
      <c r="E175" s="33"/>
    </row>
    <row r="176" spans="1:5" ht="18" x14ac:dyDescent="0.25">
      <c r="A176" s="4" t="str">
        <f>VLOOKUP(B176,'[1]LISTADO ATM'!$A$2:$C$817,3,0)</f>
        <v>SUR</v>
      </c>
      <c r="B176" s="4">
        <v>616</v>
      </c>
      <c r="C176" s="9" t="str">
        <f>VLOOKUP(B176,'[1]LISTADO ATM'!$A$2:$B$816,2,0)</f>
        <v xml:space="preserve">ATM 5ta. Brigada Barahona </v>
      </c>
      <c r="D176" s="32" t="s">
        <v>21</v>
      </c>
      <c r="E176" s="33"/>
    </row>
    <row r="177" spans="1:5" ht="18" x14ac:dyDescent="0.25">
      <c r="A177" s="4" t="str">
        <f>VLOOKUP(B177,'[1]LISTADO ATM'!$A$2:$C$817,3,0)</f>
        <v>NORTE</v>
      </c>
      <c r="B177" s="4">
        <v>606</v>
      </c>
      <c r="C177" s="9" t="str">
        <f>VLOOKUP(B177,'[1]LISTADO ATM'!$A$2:$B$816,2,0)</f>
        <v xml:space="preserve">ATM UNP Manolo Tavarez Justo </v>
      </c>
      <c r="D177" s="32" t="s">
        <v>14</v>
      </c>
      <c r="E177" s="33"/>
    </row>
    <row r="178" spans="1:5" ht="18" x14ac:dyDescent="0.25">
      <c r="A178" s="4" t="str">
        <f>VLOOKUP(B178,'[1]LISTADO ATM'!$A$2:$C$817,3,0)</f>
        <v>ESTE</v>
      </c>
      <c r="B178" s="4">
        <v>121</v>
      </c>
      <c r="C178" s="9" t="str">
        <f>VLOOKUP(B178,'[1]LISTADO ATM'!$A$2:$B$816,2,0)</f>
        <v xml:space="preserve">ATM Oficina Bayaguana </v>
      </c>
      <c r="D178" s="32" t="s">
        <v>14</v>
      </c>
      <c r="E178" s="33"/>
    </row>
    <row r="179" spans="1:5" ht="18" x14ac:dyDescent="0.25">
      <c r="A179" s="4" t="str">
        <f>VLOOKUP(B179,'[1]LISTADO ATM'!$A$2:$C$817,3,0)</f>
        <v>SUR</v>
      </c>
      <c r="B179" s="4">
        <v>6</v>
      </c>
      <c r="C179" s="9" t="str">
        <f>VLOOKUP(B179,'[1]LISTADO ATM'!$A$2:$B$816,2,0)</f>
        <v xml:space="preserve">ATM Plaza WAO San Juan </v>
      </c>
      <c r="D179" s="32" t="s">
        <v>14</v>
      </c>
      <c r="E179" s="33"/>
    </row>
    <row r="180" spans="1:5" ht="18" x14ac:dyDescent="0.25">
      <c r="A180" s="4" t="str">
        <f>VLOOKUP(B180,'[1]LISTADO ATM'!$A$2:$C$817,3,0)</f>
        <v>SUR</v>
      </c>
      <c r="B180" s="4">
        <v>780</v>
      </c>
      <c r="C180" s="9" t="str">
        <f>VLOOKUP(B180,'[1]LISTADO ATM'!$A$2:$B$816,2,0)</f>
        <v xml:space="preserve">ATM Oficina Barahona I </v>
      </c>
      <c r="D180" s="32" t="s">
        <v>14</v>
      </c>
      <c r="E180" s="33"/>
    </row>
    <row r="181" spans="1:5" ht="18" x14ac:dyDescent="0.25">
      <c r="A181" s="4" t="str">
        <f>VLOOKUP(B181,'[1]LISTADO ATM'!$A$2:$C$817,3,0)</f>
        <v>NORTE</v>
      </c>
      <c r="B181" s="4">
        <v>746</v>
      </c>
      <c r="C181" s="9" t="str">
        <f>VLOOKUP(B181,'[1]LISTADO ATM'!$A$2:$B$816,2,0)</f>
        <v xml:space="preserve">ATM Oficina Las Terrenas </v>
      </c>
      <c r="D181" s="32" t="s">
        <v>14</v>
      </c>
      <c r="E181" s="33"/>
    </row>
    <row r="182" spans="1:5" ht="18" x14ac:dyDescent="0.25">
      <c r="A182" s="4" t="str">
        <f>VLOOKUP(B182,'[1]LISTADO ATM'!$A$2:$C$817,3,0)</f>
        <v>DISTRITO NACIONAL</v>
      </c>
      <c r="B182" s="4">
        <v>640</v>
      </c>
      <c r="C182" s="9" t="str">
        <f>VLOOKUP(B182,'[1]LISTADO ATM'!$A$2:$B$816,2,0)</f>
        <v xml:space="preserve">ATM Ministerio Obras Públicas </v>
      </c>
      <c r="D182" s="32" t="s">
        <v>21</v>
      </c>
      <c r="E182" s="33"/>
    </row>
    <row r="183" spans="1:5" ht="18" x14ac:dyDescent="0.25">
      <c r="A183" s="4" t="str">
        <f>VLOOKUP(B183,'[1]LISTADO ATM'!$A$2:$C$817,3,0)</f>
        <v>DISTRITO NACIONAL</v>
      </c>
      <c r="B183" s="4">
        <v>641</v>
      </c>
      <c r="C183" s="9" t="str">
        <f>VLOOKUP(B183,'[1]LISTADO ATM'!$A$2:$B$816,2,0)</f>
        <v xml:space="preserve">ATM Farmacia Rimac </v>
      </c>
      <c r="D183" s="32" t="s">
        <v>14</v>
      </c>
      <c r="E183" s="33"/>
    </row>
    <row r="184" spans="1:5" ht="18" x14ac:dyDescent="0.25">
      <c r="A184" s="4" t="str">
        <f>VLOOKUP(B184,'[1]LISTADO ATM'!$A$2:$C$817,3,0)</f>
        <v>DISTRITO NACIONAL</v>
      </c>
      <c r="B184" s="4">
        <v>415</v>
      </c>
      <c r="C184" s="9" t="str">
        <f>VLOOKUP(B184,'[1]LISTADO ATM'!$A$2:$B$816,2,0)</f>
        <v xml:space="preserve">ATM Autobanco San Martín I </v>
      </c>
      <c r="D184" s="32" t="s">
        <v>14</v>
      </c>
      <c r="E184" s="33"/>
    </row>
    <row r="185" spans="1:5" ht="18" x14ac:dyDescent="0.25">
      <c r="A185" s="4" t="str">
        <f>VLOOKUP(B185,'[1]LISTADO ATM'!$A$2:$C$817,3,0)</f>
        <v>DISTRITO NACIONAL</v>
      </c>
      <c r="B185" s="4">
        <v>347</v>
      </c>
      <c r="C185" s="9" t="str">
        <f>VLOOKUP(B185,'[1]LISTADO ATM'!$A$2:$B$816,2,0)</f>
        <v>ATM Patio de Colombia</v>
      </c>
      <c r="D185" s="32" t="s">
        <v>14</v>
      </c>
      <c r="E185" s="33"/>
    </row>
    <row r="186" spans="1:5" ht="18" x14ac:dyDescent="0.25">
      <c r="A186" s="4" t="str">
        <f>VLOOKUP(B186,'[1]LISTADO ATM'!$A$2:$C$817,3,0)</f>
        <v>NORTE</v>
      </c>
      <c r="B186" s="4">
        <v>333</v>
      </c>
      <c r="C186" s="9" t="str">
        <f>VLOOKUP(B186,'[1]LISTADO ATM'!$A$2:$B$816,2,0)</f>
        <v>ATM Oficina Turey Maimón</v>
      </c>
      <c r="D186" s="32" t="s">
        <v>16</v>
      </c>
      <c r="E186" s="33"/>
    </row>
    <row r="187" spans="1:5" ht="18" x14ac:dyDescent="0.25">
      <c r="A187" s="4" t="str">
        <f>VLOOKUP(B187,'[1]LISTADO ATM'!$A$2:$C$817,3,0)</f>
        <v>NORTE</v>
      </c>
      <c r="B187" s="4">
        <v>290</v>
      </c>
      <c r="C187" s="9" t="str">
        <f>VLOOKUP(B187,'[1]LISTADO ATM'!$A$2:$B$816,2,0)</f>
        <v xml:space="preserve">ATM Oficina San Francisco de Macorís </v>
      </c>
      <c r="D187" s="32" t="s">
        <v>21</v>
      </c>
      <c r="E187" s="33"/>
    </row>
    <row r="188" spans="1:5" ht="18" x14ac:dyDescent="0.25">
      <c r="A188" s="4" t="str">
        <f>VLOOKUP(B188,'[1]LISTADO ATM'!$A$2:$C$817,3,0)</f>
        <v>NORTE</v>
      </c>
      <c r="B188" s="4">
        <v>88</v>
      </c>
      <c r="C188" s="9" t="str">
        <f>VLOOKUP(B188,'[1]LISTADO ATM'!$A$2:$B$816,2,0)</f>
        <v xml:space="preserve">ATM S/M La Fuente (Santiago) </v>
      </c>
      <c r="D188" s="32" t="s">
        <v>14</v>
      </c>
      <c r="E188" s="33"/>
    </row>
    <row r="189" spans="1:5" ht="18" x14ac:dyDescent="0.25">
      <c r="A189" s="4" t="e">
        <f>VLOOKUP(B189,'[1]LISTADO ATM'!$A$2:$C$817,3,0)</f>
        <v>#N/A</v>
      </c>
      <c r="B189" s="4"/>
      <c r="C189" s="9" t="e">
        <f>VLOOKUP(B189,'[1]LISTADO ATM'!$A$2:$B$816,2,0)</f>
        <v>#N/A</v>
      </c>
      <c r="D189" s="28"/>
      <c r="E189" s="29"/>
    </row>
    <row r="190" spans="1:5" ht="18" x14ac:dyDescent="0.25">
      <c r="A190" s="4" t="e">
        <f>VLOOKUP(B190,'[1]LISTADO ATM'!$A$2:$C$817,3,0)</f>
        <v>#N/A</v>
      </c>
      <c r="B190" s="4"/>
      <c r="C190" s="9" t="e">
        <f>VLOOKUP(B190,'[1]LISTADO ATM'!$A$2:$B$816,2,0)</f>
        <v>#N/A</v>
      </c>
      <c r="D190" s="28"/>
      <c r="E190" s="29"/>
    </row>
    <row r="191" spans="1:5" ht="18" x14ac:dyDescent="0.25">
      <c r="A191" s="4" t="e">
        <f>VLOOKUP(B191,'[1]LISTADO ATM'!$A$2:$C$817,3,0)</f>
        <v>#N/A</v>
      </c>
      <c r="B191" s="4"/>
      <c r="C191" s="9" t="e">
        <f>VLOOKUP(B191,'[1]LISTADO ATM'!$A$2:$B$816,2,0)</f>
        <v>#N/A</v>
      </c>
      <c r="D191" s="28"/>
      <c r="E191" s="29"/>
    </row>
    <row r="192" spans="1:5" ht="18" x14ac:dyDescent="0.25">
      <c r="A192" s="4" t="e">
        <f>VLOOKUP(B192,'[1]LISTADO ATM'!$A$2:$C$817,3,0)</f>
        <v>#N/A</v>
      </c>
      <c r="B192" s="4"/>
      <c r="C192" s="9" t="e">
        <f>VLOOKUP(B192,'[1]LISTADO ATM'!$A$2:$B$816,2,0)</f>
        <v>#N/A</v>
      </c>
      <c r="D192" s="26"/>
      <c r="E192" s="27"/>
    </row>
    <row r="193" spans="1:5" ht="18.75" thickBot="1" x14ac:dyDescent="0.3">
      <c r="A193" s="6" t="s">
        <v>11</v>
      </c>
      <c r="B193" s="12">
        <f>COUNT(B171:B192)</f>
        <v>18</v>
      </c>
      <c r="C193" s="21"/>
      <c r="D193" s="34"/>
      <c r="E193" s="35"/>
    </row>
  </sheetData>
  <mergeCells count="29">
    <mergeCell ref="D179:E179"/>
    <mergeCell ref="D177:E177"/>
    <mergeCell ref="D188:E188"/>
    <mergeCell ref="A145:E145"/>
    <mergeCell ref="A166:B166"/>
    <mergeCell ref="A167:B167"/>
    <mergeCell ref="A169:E169"/>
    <mergeCell ref="D170:E170"/>
    <mergeCell ref="A1:E1"/>
    <mergeCell ref="A2:E2"/>
    <mergeCell ref="A7:E7"/>
    <mergeCell ref="C104:E104"/>
    <mergeCell ref="A106:E106"/>
    <mergeCell ref="D187:E187"/>
    <mergeCell ref="D193:E193"/>
    <mergeCell ref="D171:E171"/>
    <mergeCell ref="D172:E172"/>
    <mergeCell ref="D180:E180"/>
    <mergeCell ref="D181:E181"/>
    <mergeCell ref="D182:E182"/>
    <mergeCell ref="D183:E183"/>
    <mergeCell ref="D184:E184"/>
    <mergeCell ref="D185:E185"/>
    <mergeCell ref="D186:E186"/>
    <mergeCell ref="D173:E173"/>
    <mergeCell ref="D174:E174"/>
    <mergeCell ref="D175:E175"/>
    <mergeCell ref="D176:E176"/>
    <mergeCell ref="D178:E178"/>
  </mergeCells>
  <phoneticPr fontId="11" type="noConversion"/>
  <conditionalFormatting sqref="B1:B1048576">
    <cfRule type="duplicateValues" dxfId="38" priority="70"/>
    <cfRule type="duplicateValues" dxfId="37" priority="72"/>
  </conditionalFormatting>
  <conditionalFormatting sqref="E192:E1048576 E1:E170 E172">
    <cfRule type="duplicateValues" dxfId="36" priority="69"/>
    <cfRule type="duplicateValues" dxfId="35" priority="71"/>
  </conditionalFormatting>
  <conditionalFormatting sqref="E173">
    <cfRule type="duplicateValues" dxfId="34" priority="67"/>
    <cfRule type="duplicateValues" dxfId="33" priority="68"/>
  </conditionalFormatting>
  <conditionalFormatting sqref="E178">
    <cfRule type="duplicateValues" dxfId="32" priority="51"/>
    <cfRule type="duplicateValues" dxfId="31" priority="52"/>
  </conditionalFormatting>
  <conditionalFormatting sqref="E179">
    <cfRule type="duplicateValues" dxfId="30" priority="47"/>
    <cfRule type="duplicateValues" dxfId="29" priority="48"/>
  </conditionalFormatting>
  <conditionalFormatting sqref="E177">
    <cfRule type="duplicateValues" dxfId="28" priority="41"/>
    <cfRule type="duplicateValues" dxfId="27" priority="42"/>
  </conditionalFormatting>
  <conditionalFormatting sqref="E180">
    <cfRule type="duplicateValues" dxfId="26" priority="39"/>
    <cfRule type="duplicateValues" dxfId="25" priority="40"/>
  </conditionalFormatting>
  <conditionalFormatting sqref="E181">
    <cfRule type="duplicateValues" dxfId="24" priority="37"/>
    <cfRule type="duplicateValues" dxfId="23" priority="38"/>
  </conditionalFormatting>
  <conditionalFormatting sqref="E182">
    <cfRule type="duplicateValues" dxfId="22" priority="35"/>
    <cfRule type="duplicateValues" dxfId="21" priority="36"/>
  </conditionalFormatting>
  <conditionalFormatting sqref="E183 E191">
    <cfRule type="duplicateValues" dxfId="20" priority="33"/>
    <cfRule type="duplicateValues" dxfId="19" priority="34"/>
  </conditionalFormatting>
  <conditionalFormatting sqref="E184">
    <cfRule type="duplicateValues" dxfId="18" priority="31"/>
    <cfRule type="duplicateValues" dxfId="17" priority="32"/>
  </conditionalFormatting>
  <conditionalFormatting sqref="E185">
    <cfRule type="duplicateValues" dxfId="16" priority="29"/>
    <cfRule type="duplicateValues" dxfId="15" priority="30"/>
  </conditionalFormatting>
  <conditionalFormatting sqref="E186 E189:E190">
    <cfRule type="duplicateValues" dxfId="14" priority="27"/>
    <cfRule type="duplicateValues" dxfId="13" priority="28"/>
  </conditionalFormatting>
  <conditionalFormatting sqref="E176">
    <cfRule type="duplicateValues" dxfId="12" priority="25"/>
    <cfRule type="duplicateValues" dxfId="11" priority="26"/>
  </conditionalFormatting>
  <conditionalFormatting sqref="E175">
    <cfRule type="duplicateValues" dxfId="10" priority="23"/>
    <cfRule type="duplicateValues" dxfId="9" priority="24"/>
  </conditionalFormatting>
  <conditionalFormatting sqref="E174">
    <cfRule type="duplicateValues" dxfId="8" priority="21"/>
    <cfRule type="duplicateValues" dxfId="7" priority="22"/>
  </conditionalFormatting>
  <conditionalFormatting sqref="E171">
    <cfRule type="duplicateValues" dxfId="6" priority="19"/>
    <cfRule type="duplicateValues" dxfId="5" priority="20"/>
  </conditionalFormatting>
  <conditionalFormatting sqref="E187">
    <cfRule type="duplicateValues" dxfId="4" priority="17"/>
    <cfRule type="duplicateValues" dxfId="3" priority="18"/>
  </conditionalFormatting>
  <conditionalFormatting sqref="E188">
    <cfRule type="duplicateValues" dxfId="2" priority="15"/>
    <cfRule type="duplicateValues" dxfId="1" priority="16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Gráfico1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2021-03-03T02:30:32Z</dcterms:modified>
</cp:coreProperties>
</file>