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Marzo\02\"/>
    </mc:Choice>
  </mc:AlternateContent>
  <bookViews>
    <workbookView xWindow="0" yWindow="0" windowWidth="28800" windowHeight="1233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5" i="1" l="1"/>
  <c r="C124" i="1"/>
  <c r="A124" i="1"/>
  <c r="C123" i="1"/>
  <c r="A123" i="1"/>
  <c r="C122" i="1"/>
  <c r="A122" i="1"/>
  <c r="C121" i="1"/>
  <c r="A121" i="1"/>
  <c r="C120" i="1"/>
  <c r="A120" i="1"/>
  <c r="C119" i="1"/>
  <c r="A119" i="1"/>
  <c r="C118" i="1"/>
  <c r="A118" i="1"/>
  <c r="C117" i="1"/>
  <c r="A117" i="1"/>
  <c r="C116" i="1"/>
  <c r="A116" i="1"/>
  <c r="C115" i="1"/>
  <c r="A115" i="1"/>
  <c r="C114" i="1"/>
  <c r="A114" i="1"/>
  <c r="C113" i="1"/>
  <c r="A113" i="1"/>
  <c r="C112" i="1"/>
  <c r="A112" i="1"/>
  <c r="C111" i="1"/>
  <c r="A111" i="1"/>
  <c r="C110" i="1"/>
  <c r="A110" i="1"/>
  <c r="C109" i="1"/>
  <c r="A109" i="1"/>
  <c r="C108" i="1"/>
  <c r="A108" i="1"/>
  <c r="C107" i="1"/>
  <c r="A107" i="1"/>
  <c r="C106" i="1"/>
  <c r="A106" i="1"/>
  <c r="C105" i="1"/>
  <c r="A105" i="1"/>
  <c r="C104" i="1"/>
  <c r="A104" i="1"/>
  <c r="C103" i="1"/>
  <c r="A103" i="1"/>
  <c r="C102" i="1"/>
  <c r="A102" i="1"/>
  <c r="C101" i="1"/>
  <c r="A101" i="1"/>
  <c r="C100" i="1"/>
  <c r="A100" i="1"/>
  <c r="B93" i="1"/>
  <c r="C92" i="1"/>
  <c r="A92" i="1"/>
  <c r="C91" i="1"/>
  <c r="A91" i="1"/>
  <c r="C90" i="1"/>
  <c r="A90" i="1"/>
  <c r="C89" i="1"/>
  <c r="A89" i="1"/>
  <c r="C88" i="1"/>
  <c r="A88" i="1"/>
  <c r="C87" i="1"/>
  <c r="A87" i="1"/>
  <c r="C86" i="1"/>
  <c r="A86" i="1"/>
  <c r="C85" i="1"/>
  <c r="A85" i="1"/>
  <c r="C84" i="1"/>
  <c r="A84" i="1"/>
  <c r="C83" i="1"/>
  <c r="A83" i="1"/>
  <c r="C82" i="1"/>
  <c r="A82" i="1"/>
  <c r="C81" i="1"/>
  <c r="A81" i="1"/>
  <c r="C80" i="1"/>
  <c r="A80" i="1"/>
  <c r="C79" i="1"/>
  <c r="A79" i="1"/>
  <c r="C78" i="1"/>
  <c r="A78" i="1"/>
  <c r="C77" i="1"/>
  <c r="A77" i="1"/>
  <c r="C76" i="1"/>
  <c r="A76" i="1"/>
  <c r="C75" i="1"/>
  <c r="A75" i="1"/>
  <c r="C74" i="1"/>
  <c r="A74" i="1"/>
  <c r="C73" i="1"/>
  <c r="A73" i="1"/>
  <c r="C72" i="1"/>
  <c r="A72" i="1"/>
  <c r="C71" i="1"/>
  <c r="A71" i="1"/>
  <c r="C70" i="1"/>
  <c r="A70" i="1"/>
  <c r="B66" i="1"/>
  <c r="A96" i="1" s="1"/>
  <c r="C65" i="1"/>
  <c r="A65" i="1"/>
  <c r="C64" i="1"/>
  <c r="A64" i="1"/>
  <c r="C63" i="1"/>
  <c r="A63" i="1"/>
  <c r="C62" i="1"/>
  <c r="A62" i="1"/>
  <c r="C61" i="1"/>
  <c r="A61" i="1"/>
  <c r="C60" i="1"/>
  <c r="A60" i="1"/>
  <c r="C59" i="1"/>
  <c r="A59" i="1"/>
  <c r="C58" i="1"/>
  <c r="A58" i="1"/>
  <c r="C57" i="1"/>
  <c r="A57" i="1"/>
  <c r="C56" i="1"/>
  <c r="A56" i="1"/>
  <c r="C55" i="1"/>
  <c r="A55" i="1"/>
  <c r="C54" i="1"/>
  <c r="A54" i="1"/>
  <c r="C53" i="1"/>
  <c r="A53" i="1"/>
  <c r="C52" i="1"/>
  <c r="A52" i="1"/>
  <c r="C51" i="1"/>
  <c r="A51" i="1"/>
  <c r="C50" i="1"/>
  <c r="A50" i="1"/>
  <c r="C49" i="1"/>
  <c r="A49" i="1"/>
  <c r="C48" i="1"/>
  <c r="A48" i="1"/>
  <c r="C47" i="1"/>
  <c r="A47" i="1"/>
  <c r="C46" i="1"/>
  <c r="A46" i="1"/>
  <c r="C45" i="1"/>
  <c r="A45" i="1"/>
  <c r="C44" i="1"/>
  <c r="A44" i="1"/>
  <c r="C43" i="1"/>
  <c r="A43" i="1"/>
  <c r="C42" i="1"/>
  <c r="A42" i="1"/>
  <c r="C41" i="1"/>
  <c r="A41" i="1"/>
  <c r="C40" i="1"/>
  <c r="A40" i="1"/>
  <c r="C39" i="1"/>
  <c r="A39" i="1"/>
  <c r="C38" i="1"/>
  <c r="A38" i="1"/>
  <c r="C37" i="1"/>
  <c r="A37" i="1"/>
  <c r="C36" i="1"/>
  <c r="A36" i="1"/>
  <c r="C35" i="1"/>
  <c r="A35" i="1"/>
  <c r="C34" i="1"/>
  <c r="A34" i="1"/>
  <c r="C33" i="1"/>
  <c r="A33" i="1"/>
  <c r="C32" i="1"/>
  <c r="A32" i="1"/>
  <c r="C31" i="1"/>
  <c r="A31" i="1"/>
  <c r="C30" i="1"/>
  <c r="A30" i="1"/>
  <c r="C29" i="1"/>
  <c r="A29" i="1"/>
  <c r="C28" i="1"/>
  <c r="A28" i="1"/>
  <c r="C27" i="1"/>
  <c r="A27" i="1"/>
  <c r="C26" i="1"/>
  <c r="A26" i="1"/>
  <c r="C25" i="1"/>
  <c r="A25" i="1"/>
  <c r="C24" i="1"/>
  <c r="A24" i="1"/>
  <c r="C23" i="1"/>
  <c r="A23" i="1"/>
  <c r="C22" i="1"/>
  <c r="A22" i="1"/>
  <c r="C21" i="1"/>
  <c r="A21" i="1"/>
  <c r="C20" i="1"/>
  <c r="A20" i="1"/>
  <c r="C19" i="1"/>
  <c r="A19" i="1"/>
  <c r="C18" i="1"/>
  <c r="A18" i="1"/>
  <c r="C17" i="1"/>
  <c r="A17" i="1"/>
  <c r="C16" i="1"/>
  <c r="A16" i="1"/>
  <c r="C15" i="1"/>
  <c r="A15" i="1"/>
  <c r="C14" i="1"/>
  <c r="A14" i="1"/>
  <c r="B10" i="1"/>
  <c r="C9" i="1"/>
  <c r="A9" i="1"/>
</calcChain>
</file>

<file path=xl/sharedStrings.xml><?xml version="1.0" encoding="utf-8"?>
<sst xmlns="http://schemas.openxmlformats.org/spreadsheetml/2006/main" count="134" uniqueCount="22">
  <si>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</si>
  <si>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</si>
  <si>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</si>
  <si>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</si>
  <si>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</si>
  <si>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</si>
  <si>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</si>
  <si>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</si>
  <si>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</si>
  <si>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</si>
  <si>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</si>
  <si>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</si>
  <si>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</si>
  <si>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EN OBSERVACION / CON FALLAS y GAVETAS VACIAS (CON GAVETAS DISPONIBLES)</t>
  </si>
  <si>
    <t xml:space="preserve">3 Gavetas Vacías  </t>
  </si>
  <si>
    <t>Gavetas Vacías + Gavetas Fallando</t>
  </si>
  <si>
    <t>1 Gaveta Vacia y 2 Fallando</t>
  </si>
  <si>
    <t>2 Gaveta Vacia y 1 Fallando</t>
  </si>
  <si>
    <t>SIN EFECTIVO</t>
  </si>
  <si>
    <t xml:space="preserve">GAVETAS VACIAS + GAVETAS FALLANDO </t>
  </si>
  <si>
    <t>Abastecido</t>
  </si>
  <si>
    <t>335807928 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</si>
</sst>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/>
    </xf>
    <xf numFmtId="0" fontId="9" fillId="8" borderId="1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9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6" fillId="6" borderId="12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9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topLeftCell="A109" zoomScale="78" zoomScaleNormal="78" workbookViewId="0">
      <selection activeCell="C6" sqref="C6"/>
    </sheetView>
  </sheetViews>
  <sheetFormatPr baseColWidth="10" defaultColWidth="52.7109375" defaultRowHeight="15" x14ac:dyDescent="0.25"/>
  <cols>
    <col min="1" max="1" width="27.140625" bestFit="1" customWidth="1"/>
    <col min="2" max="2" width="18.28515625" style="8" bestFit="1" customWidth="1"/>
    <col min="3" max="3" width="88.85546875" customWidth="1"/>
    <col min="4" max="4" width="45" customWidth="1"/>
    <col min="5" max="5" width="23.28515625" customWidth="1"/>
    <col min="6" max="6" width="18" customWidth="1"/>
  </cols>
  <sheetData>
    <row r="1" spans="1:5" ht="22.5" customHeight="1" x14ac:dyDescent="0.25">
      <c r="A1" s="29" t="s">
        <v>1</v>
      </c>
      <c r="B1" s="30"/>
      <c r="C1" s="30"/>
      <c r="D1" s="30"/>
      <c r="E1" s="31"/>
    </row>
    <row r="2" spans="1:5" ht="25.5" customHeight="1" x14ac:dyDescent="0.25">
      <c r="A2" s="32" t="s">
        <v>0</v>
      </c>
      <c r="B2" s="33"/>
      <c r="C2" s="33"/>
      <c r="D2" s="33"/>
      <c r="E2" s="34"/>
    </row>
    <row r="3" spans="1:5" ht="18" x14ac:dyDescent="0.25">
      <c r="B3" s="1"/>
      <c r="C3" s="1"/>
      <c r="D3" s="1"/>
      <c r="E3" s="17"/>
    </row>
    <row r="4" spans="1:5" ht="18.75" thickBot="1" x14ac:dyDescent="0.3">
      <c r="A4" s="14" t="s">
        <v>2</v>
      </c>
      <c r="B4" s="16">
        <v>44256.708333333336</v>
      </c>
      <c r="C4" s="1"/>
      <c r="D4" s="1"/>
      <c r="E4" s="18"/>
    </row>
    <row r="5" spans="1:5" ht="18.75" thickBot="1" x14ac:dyDescent="0.3">
      <c r="A5" s="14" t="s">
        <v>3</v>
      </c>
      <c r="B5" s="16">
        <v>44257.25</v>
      </c>
      <c r="C5" s="15"/>
      <c r="D5" s="1"/>
      <c r="E5" s="18"/>
    </row>
    <row r="6" spans="1:5" ht="18" x14ac:dyDescent="0.25">
      <c r="B6" s="1"/>
      <c r="C6" s="1"/>
      <c r="D6" s="1"/>
      <c r="E6" s="20"/>
    </row>
    <row r="7" spans="1:5" ht="18" customHeight="1" x14ac:dyDescent="0.25">
      <c r="A7" s="35" t="s">
        <v>4</v>
      </c>
      <c r="B7" s="36"/>
      <c r="C7" s="36"/>
      <c r="D7" s="36"/>
      <c r="E7" s="37"/>
    </row>
    <row r="8" spans="1:5" ht="18" x14ac:dyDescent="0.25">
      <c r="A8" s="2" t="s">
        <v>5</v>
      </c>
      <c r="B8" s="2" t="s">
        <v>6</v>
      </c>
      <c r="C8" s="3" t="s">
        <v>7</v>
      </c>
      <c r="D8" s="19" t="s">
        <v>8</v>
      </c>
      <c r="E8" s="19" t="s">
        <v>9</v>
      </c>
    </row>
    <row r="9" spans="1:5" ht="18" x14ac:dyDescent="0.25">
      <c r="A9" s="9" t="e">
        <f>VLOOKUP(B9,'[1]LISTADO ATM'!$A$2:$C$817,3,0)</f>
        <v>#N/A</v>
      </c>
      <c r="B9" s="4"/>
      <c r="C9" s="4" t="e">
        <f>VLOOKUP(B9,'[1]LISTADO ATM'!$A$2:$B$816,2,0)</f>
        <v>#N/A</v>
      </c>
      <c r="D9" s="24" t="s">
        <v>20</v>
      </c>
      <c r="E9" s="11"/>
    </row>
    <row r="10" spans="1:5" ht="18.75" thickBot="1" x14ac:dyDescent="0.3">
      <c r="A10" s="6" t="s">
        <v>11</v>
      </c>
      <c r="B10" s="12">
        <f>COUNT(B9:B9)</f>
        <v>0</v>
      </c>
      <c r="C10" s="38"/>
      <c r="D10" s="39"/>
      <c r="E10" s="40"/>
    </row>
    <row r="11" spans="1:5" ht="15.75" thickBot="1" x14ac:dyDescent="0.3">
      <c r="E11" s="8"/>
    </row>
    <row r="12" spans="1:5" ht="18.75" thickBot="1" x14ac:dyDescent="0.3">
      <c r="A12" s="26" t="s">
        <v>18</v>
      </c>
      <c r="B12" s="27"/>
      <c r="C12" s="27"/>
      <c r="D12" s="27"/>
      <c r="E12" s="28"/>
    </row>
    <row r="13" spans="1:5" ht="18" x14ac:dyDescent="0.25">
      <c r="A13" s="2" t="s">
        <v>5</v>
      </c>
      <c r="B13" s="2" t="s">
        <v>6</v>
      </c>
      <c r="C13" s="3" t="s">
        <v>7</v>
      </c>
      <c r="D13" s="3" t="s">
        <v>8</v>
      </c>
      <c r="E13" s="3" t="s">
        <v>9</v>
      </c>
    </row>
    <row r="14" spans="1:5" ht="18" x14ac:dyDescent="0.25">
      <c r="A14" s="9" t="str">
        <f>VLOOKUP(B14,'[1]LISTADO ATM'!$A$2:$C$817,3,0)</f>
        <v>ESTE</v>
      </c>
      <c r="B14" s="4">
        <v>824</v>
      </c>
      <c r="C14" s="4" t="str">
        <f>VLOOKUP(B14,'[1]LISTADO ATM'!$A$2:$B$816,2,0)</f>
        <v xml:space="preserve">ATM Multiplaza (Higuey) </v>
      </c>
      <c r="D14" s="22" t="s">
        <v>10</v>
      </c>
      <c r="E14" s="11">
        <v>335805756</v>
      </c>
    </row>
    <row r="15" spans="1:5" ht="18" x14ac:dyDescent="0.25">
      <c r="A15" s="9" t="str">
        <f>VLOOKUP(B15,'[1]LISTADO ATM'!$A$2:$C$817,3,0)</f>
        <v>ESTE</v>
      </c>
      <c r="B15" s="4">
        <v>612</v>
      </c>
      <c r="C15" s="4" t="str">
        <f>VLOOKUP(B15,'[1]LISTADO ATM'!$A$2:$B$816,2,0)</f>
        <v xml:space="preserve">ATM Plaza Orense (La Romana) </v>
      </c>
      <c r="D15" s="22" t="s">
        <v>10</v>
      </c>
      <c r="E15" s="11">
        <v>335805829</v>
      </c>
    </row>
    <row r="16" spans="1:5" ht="18" x14ac:dyDescent="0.25">
      <c r="A16" s="9" t="str">
        <f>VLOOKUP(B16,'[1]LISTADO ATM'!$A$2:$C$817,3,0)</f>
        <v>ESTE</v>
      </c>
      <c r="B16" s="4">
        <v>104</v>
      </c>
      <c r="C16" s="4" t="str">
        <f>VLOOKUP(B16,'[1]LISTADO ATM'!$A$2:$B$816,2,0)</f>
        <v xml:space="preserve">ATM Jumbo Higuey </v>
      </c>
      <c r="D16" s="22" t="s">
        <v>10</v>
      </c>
      <c r="E16" s="11">
        <v>335805972</v>
      </c>
    </row>
    <row r="17" spans="1:5" ht="18" x14ac:dyDescent="0.25">
      <c r="A17" s="9" t="str">
        <f>VLOOKUP(B17,'[1]LISTADO ATM'!$A$2:$C$817,3,0)</f>
        <v>DISTRITO NACIONAL</v>
      </c>
      <c r="B17" s="4">
        <v>231</v>
      </c>
      <c r="C17" s="4" t="str">
        <f>VLOOKUP(B17,'[1]LISTADO ATM'!$A$2:$B$816,2,0)</f>
        <v xml:space="preserve">ATM Oficina Zona Oriental </v>
      </c>
      <c r="D17" s="22" t="s">
        <v>10</v>
      </c>
      <c r="E17" s="11">
        <v>335806011</v>
      </c>
    </row>
    <row r="18" spans="1:5" ht="18" x14ac:dyDescent="0.25">
      <c r="A18" s="9" t="str">
        <f>VLOOKUP(B18,'[1]LISTADO ATM'!$A$2:$C$817,3,0)</f>
        <v>DISTRITO NACIONAL</v>
      </c>
      <c r="B18" s="4">
        <v>390</v>
      </c>
      <c r="C18" s="4" t="str">
        <f>VLOOKUP(B18,'[1]LISTADO ATM'!$A$2:$B$816,2,0)</f>
        <v xml:space="preserve">ATM Oficina Boca Chica II </v>
      </c>
      <c r="D18" s="22" t="s">
        <v>10</v>
      </c>
      <c r="E18" s="25">
        <v>335807022</v>
      </c>
    </row>
    <row r="19" spans="1:5" ht="18" x14ac:dyDescent="0.25">
      <c r="A19" s="9" t="str">
        <f>VLOOKUP(B19,'[1]LISTADO ATM'!$A$2:$C$817,3,0)</f>
        <v>DISTRITO NACIONAL</v>
      </c>
      <c r="B19" s="4">
        <v>670</v>
      </c>
      <c r="C19" s="4" t="str">
        <f>VLOOKUP(B19,'[1]LISTADO ATM'!$A$2:$B$816,2,0)</f>
        <v>ATM Estación Texaco Algodón</v>
      </c>
      <c r="D19" s="22" t="s">
        <v>10</v>
      </c>
      <c r="E19" s="25">
        <v>335807050</v>
      </c>
    </row>
    <row r="20" spans="1:5" ht="18" x14ac:dyDescent="0.25">
      <c r="A20" s="9" t="str">
        <f>VLOOKUP(B20,'[1]LISTADO ATM'!$A$2:$C$817,3,0)</f>
        <v>NORTE</v>
      </c>
      <c r="B20" s="4">
        <v>747</v>
      </c>
      <c r="C20" s="4" t="str">
        <f>VLOOKUP(B20,'[1]LISTADO ATM'!$A$2:$B$816,2,0)</f>
        <v xml:space="preserve">ATM Club BR (Santiago) </v>
      </c>
      <c r="D20" s="22" t="s">
        <v>10</v>
      </c>
      <c r="E20" s="25">
        <v>335807165</v>
      </c>
    </row>
    <row r="21" spans="1:5" ht="18" x14ac:dyDescent="0.25">
      <c r="A21" s="9" t="str">
        <f>VLOOKUP(B21,'[1]LISTADO ATM'!$A$2:$C$817,3,0)</f>
        <v>NORTE</v>
      </c>
      <c r="B21" s="4">
        <v>171</v>
      </c>
      <c r="C21" s="4" t="str">
        <f>VLOOKUP(B21,'[1]LISTADO ATM'!$A$2:$B$816,2,0)</f>
        <v xml:space="preserve">ATM Oficina Moca </v>
      </c>
      <c r="D21" s="22" t="s">
        <v>10</v>
      </c>
      <c r="E21" s="25">
        <v>335807348</v>
      </c>
    </row>
    <row r="22" spans="1:5" ht="18" x14ac:dyDescent="0.25">
      <c r="A22" s="9" t="str">
        <f>VLOOKUP(B22,'[1]LISTADO ATM'!$A$2:$C$817,3,0)</f>
        <v>DISTRITO NACIONAL</v>
      </c>
      <c r="B22" s="4">
        <v>540</v>
      </c>
      <c r="C22" s="4" t="str">
        <f>VLOOKUP(B22,'[1]LISTADO ATM'!$A$2:$B$816,2,0)</f>
        <v xml:space="preserve">ATM Autoservicio Sambil I </v>
      </c>
      <c r="D22" s="22" t="s">
        <v>10</v>
      </c>
      <c r="E22" s="25">
        <v>335807399</v>
      </c>
    </row>
    <row r="23" spans="1:5" ht="18" x14ac:dyDescent="0.25">
      <c r="A23" s="9" t="str">
        <f>VLOOKUP(B23,'[1]LISTADO ATM'!$A$2:$C$817,3,0)</f>
        <v>SUR</v>
      </c>
      <c r="B23" s="4">
        <v>829</v>
      </c>
      <c r="C23" s="4" t="str">
        <f>VLOOKUP(B23,'[1]LISTADO ATM'!$A$2:$B$816,2,0)</f>
        <v xml:space="preserve">ATM UNP Multicentro Sirena Baní </v>
      </c>
      <c r="D23" s="22" t="s">
        <v>10</v>
      </c>
      <c r="E23" s="25">
        <v>335807444</v>
      </c>
    </row>
    <row r="24" spans="1:5" ht="18" x14ac:dyDescent="0.25">
      <c r="A24" s="9" t="str">
        <f>VLOOKUP(B24,'[1]LISTADO ATM'!$A$2:$C$817,3,0)</f>
        <v>NORTE</v>
      </c>
      <c r="B24" s="4">
        <v>775</v>
      </c>
      <c r="C24" s="4" t="str">
        <f>VLOOKUP(B24,'[1]LISTADO ATM'!$A$2:$B$816,2,0)</f>
        <v xml:space="preserve">ATM S/M Lilo (Montecristi) </v>
      </c>
      <c r="D24" s="22" t="s">
        <v>10</v>
      </c>
      <c r="E24" s="25">
        <v>335807945</v>
      </c>
    </row>
    <row r="25" spans="1:5" ht="18" x14ac:dyDescent="0.25">
      <c r="A25" s="9" t="str">
        <f>VLOOKUP(B25,'[1]LISTADO ATM'!$A$2:$C$817,3,0)</f>
        <v>SUR</v>
      </c>
      <c r="B25" s="4">
        <v>592</v>
      </c>
      <c r="C25" s="4" t="str">
        <f>VLOOKUP(B25,'[1]LISTADO ATM'!$A$2:$B$816,2,0)</f>
        <v xml:space="preserve">ATM Centro de Caja San Cristóbal I </v>
      </c>
      <c r="D25" s="22" t="s">
        <v>10</v>
      </c>
      <c r="E25" s="25">
        <v>335805729</v>
      </c>
    </row>
    <row r="26" spans="1:5" ht="18" x14ac:dyDescent="0.25">
      <c r="A26" s="9" t="str">
        <f>VLOOKUP(B26,'[1]LISTADO ATM'!$A$2:$C$817,3,0)</f>
        <v>DISTRITO NACIONAL</v>
      </c>
      <c r="B26" s="4">
        <v>183</v>
      </c>
      <c r="C26" s="4" t="str">
        <f>VLOOKUP(B26,'[1]LISTADO ATM'!$A$2:$B$816,2,0)</f>
        <v>ATM Estación Nativa Km. 22 Aut. Duarte.</v>
      </c>
      <c r="D26" s="22" t="s">
        <v>10</v>
      </c>
      <c r="E26" s="25">
        <v>335807478</v>
      </c>
    </row>
    <row r="27" spans="1:5" ht="18" x14ac:dyDescent="0.25">
      <c r="A27" s="9" t="str">
        <f>VLOOKUP(B27,'[1]LISTADO ATM'!$A$2:$C$817,3,0)</f>
        <v>ESTE</v>
      </c>
      <c r="B27" s="4">
        <v>660</v>
      </c>
      <c r="C27" s="4" t="str">
        <f>VLOOKUP(B27,'[1]LISTADO ATM'!$A$2:$B$816,2,0)</f>
        <v>ATM Oficina Romana Norte II</v>
      </c>
      <c r="D27" s="22" t="s">
        <v>10</v>
      </c>
      <c r="E27" s="25">
        <v>335807481</v>
      </c>
    </row>
    <row r="28" spans="1:5" ht="18" x14ac:dyDescent="0.25">
      <c r="A28" s="9" t="str">
        <f>VLOOKUP(B28,'[1]LISTADO ATM'!$A$2:$C$817,3,0)</f>
        <v>NORTE</v>
      </c>
      <c r="B28" s="4">
        <v>605</v>
      </c>
      <c r="C28" s="4" t="str">
        <f>VLOOKUP(B28,'[1]LISTADO ATM'!$A$2:$B$816,2,0)</f>
        <v xml:space="preserve">ATM Oficina Bonao I </v>
      </c>
      <c r="D28" s="22" t="s">
        <v>10</v>
      </c>
      <c r="E28" s="25">
        <v>335807500</v>
      </c>
    </row>
    <row r="29" spans="1:5" ht="18" x14ac:dyDescent="0.25">
      <c r="A29" s="9" t="str">
        <f>VLOOKUP(B29,'[1]LISTADO ATM'!$A$2:$C$817,3,0)</f>
        <v>DISTRITO NACIONAL</v>
      </c>
      <c r="B29" s="4">
        <v>31</v>
      </c>
      <c r="C29" s="4" t="str">
        <f>VLOOKUP(B29,'[1]LISTADO ATM'!$A$2:$B$816,2,0)</f>
        <v xml:space="preserve">ATM Oficina San Martín I </v>
      </c>
      <c r="D29" s="22" t="s">
        <v>10</v>
      </c>
      <c r="E29" s="25">
        <v>335807522</v>
      </c>
    </row>
    <row r="30" spans="1:5" ht="18" x14ac:dyDescent="0.25">
      <c r="A30" s="9" t="str">
        <f>VLOOKUP(B30,'[1]LISTADO ATM'!$A$2:$C$817,3,0)</f>
        <v>DISTRITO NACIONAL</v>
      </c>
      <c r="B30" s="4">
        <v>165</v>
      </c>
      <c r="C30" s="4" t="str">
        <f>VLOOKUP(B30,'[1]LISTADO ATM'!$A$2:$B$816,2,0)</f>
        <v>ATM Autoservicio Megacentro</v>
      </c>
      <c r="D30" s="22" t="s">
        <v>10</v>
      </c>
      <c r="E30" s="25">
        <v>335807547</v>
      </c>
    </row>
    <row r="31" spans="1:5" ht="18" x14ac:dyDescent="0.25">
      <c r="A31" s="9" t="str">
        <f>VLOOKUP(B31,'[1]LISTADO ATM'!$A$2:$C$817,3,0)</f>
        <v>DISTRITO NACIONAL</v>
      </c>
      <c r="B31" s="4">
        <v>354</v>
      </c>
      <c r="C31" s="4" t="str">
        <f>VLOOKUP(B31,'[1]LISTADO ATM'!$A$2:$B$816,2,0)</f>
        <v xml:space="preserve">ATM Oficina Núñez de Cáceres II </v>
      </c>
      <c r="D31" s="22" t="s">
        <v>10</v>
      </c>
      <c r="E31" s="25">
        <v>335807565</v>
      </c>
    </row>
    <row r="32" spans="1:5" ht="18" x14ac:dyDescent="0.25">
      <c r="A32" s="9" t="str">
        <f>VLOOKUP(B32,'[1]LISTADO ATM'!$A$2:$C$817,3,0)</f>
        <v>DISTRITO NACIONAL</v>
      </c>
      <c r="B32" s="4">
        <v>32</v>
      </c>
      <c r="C32" s="4" t="str">
        <f>VLOOKUP(B32,'[1]LISTADO ATM'!$A$2:$B$816,2,0)</f>
        <v xml:space="preserve">ATM Oficina San Martín II </v>
      </c>
      <c r="D32" s="22" t="s">
        <v>10</v>
      </c>
      <c r="E32" s="25">
        <v>335807691</v>
      </c>
    </row>
    <row r="33" spans="1:5" ht="18" x14ac:dyDescent="0.25">
      <c r="A33" s="9" t="str">
        <f>VLOOKUP(B33,'[1]LISTADO ATM'!$A$2:$C$817,3,0)</f>
        <v>DISTRITO NACIONAL</v>
      </c>
      <c r="B33" s="4">
        <v>551</v>
      </c>
      <c r="C33" s="4" t="str">
        <f>VLOOKUP(B33,'[1]LISTADO ATM'!$A$2:$B$816,2,0)</f>
        <v xml:space="preserve">ATM Oficina Padre Castellanos </v>
      </c>
      <c r="D33" s="22" t="s">
        <v>10</v>
      </c>
      <c r="E33" s="25">
        <v>335807697</v>
      </c>
    </row>
    <row r="34" spans="1:5" ht="18" x14ac:dyDescent="0.25">
      <c r="A34" s="9" t="str">
        <f>VLOOKUP(B34,'[1]LISTADO ATM'!$A$2:$C$817,3,0)</f>
        <v>DISTRITO NACIONAL</v>
      </c>
      <c r="B34" s="4">
        <v>931</v>
      </c>
      <c r="C34" s="4" t="str">
        <f>VLOOKUP(B34,'[1]LISTADO ATM'!$A$2:$B$816,2,0)</f>
        <v xml:space="preserve">ATM Autobanco Luperón I </v>
      </c>
      <c r="D34" s="22" t="s">
        <v>10</v>
      </c>
      <c r="E34" s="25">
        <v>335807681</v>
      </c>
    </row>
    <row r="35" spans="1:5" ht="18" x14ac:dyDescent="0.25">
      <c r="A35" s="9" t="str">
        <f>VLOOKUP(B35,'[1]LISTADO ATM'!$A$2:$C$817,3,0)</f>
        <v>DISTRITO NACIONAL</v>
      </c>
      <c r="B35" s="4">
        <v>541</v>
      </c>
      <c r="C35" s="4" t="str">
        <f>VLOOKUP(B35,'[1]LISTADO ATM'!$A$2:$B$816,2,0)</f>
        <v xml:space="preserve">ATM Oficina Sambil II </v>
      </c>
      <c r="D35" s="22" t="s">
        <v>10</v>
      </c>
      <c r="E35" s="25">
        <v>335807674</v>
      </c>
    </row>
    <row r="36" spans="1:5" ht="18" x14ac:dyDescent="0.25">
      <c r="A36" s="9" t="str">
        <f>VLOOKUP(B36,'[1]LISTADO ATM'!$A$2:$C$817,3,0)</f>
        <v>DISTRITO NACIONAL</v>
      </c>
      <c r="B36" s="4">
        <v>359</v>
      </c>
      <c r="C36" s="4" t="str">
        <f>VLOOKUP(B36,'[1]LISTADO ATM'!$A$2:$B$816,2,0)</f>
        <v>ATM S/M Bravo Ozama</v>
      </c>
      <c r="D36" s="22" t="s">
        <v>10</v>
      </c>
      <c r="E36" s="25">
        <v>335807701</v>
      </c>
    </row>
    <row r="37" spans="1:5" ht="18" x14ac:dyDescent="0.25">
      <c r="A37" s="9" t="str">
        <f>VLOOKUP(B37,'[1]LISTADO ATM'!$A$2:$C$817,3,0)</f>
        <v>NORTE</v>
      </c>
      <c r="B37" s="4">
        <v>862</v>
      </c>
      <c r="C37" s="4" t="str">
        <f>VLOOKUP(B37,'[1]LISTADO ATM'!$A$2:$B$816,2,0)</f>
        <v xml:space="preserve">ATM S/M Doble A (Sabaneta) </v>
      </c>
      <c r="D37" s="22" t="s">
        <v>10</v>
      </c>
      <c r="E37" s="25">
        <v>335807706</v>
      </c>
    </row>
    <row r="38" spans="1:5" ht="18" x14ac:dyDescent="0.25">
      <c r="A38" s="9" t="str">
        <f>VLOOKUP(B38,'[1]LISTADO ATM'!$A$2:$C$817,3,0)</f>
        <v>NORTE</v>
      </c>
      <c r="B38" s="4">
        <v>645</v>
      </c>
      <c r="C38" s="4" t="str">
        <f>VLOOKUP(B38,'[1]LISTADO ATM'!$A$2:$B$816,2,0)</f>
        <v xml:space="preserve">ATM UNP Cabrera </v>
      </c>
      <c r="D38" s="22" t="s">
        <v>10</v>
      </c>
      <c r="E38" s="25">
        <v>335807710</v>
      </c>
    </row>
    <row r="39" spans="1:5" ht="18" x14ac:dyDescent="0.25">
      <c r="A39" s="9" t="str">
        <f>VLOOKUP(B39,'[1]LISTADO ATM'!$A$2:$C$817,3,0)</f>
        <v>DISTRITO NACIONAL</v>
      </c>
      <c r="B39" s="4">
        <v>967</v>
      </c>
      <c r="C39" s="4" t="str">
        <f>VLOOKUP(B39,'[1]LISTADO ATM'!$A$2:$B$816,2,0)</f>
        <v xml:space="preserve">ATM UNP Hiper Olé Autopista Duarte </v>
      </c>
      <c r="D39" s="22" t="s">
        <v>10</v>
      </c>
      <c r="E39" s="25">
        <v>335807726</v>
      </c>
    </row>
    <row r="40" spans="1:5" ht="18" x14ac:dyDescent="0.25">
      <c r="A40" s="9" t="str">
        <f>VLOOKUP(B40,'[1]LISTADO ATM'!$A$2:$C$817,3,0)</f>
        <v>DISTRITO NACIONAL</v>
      </c>
      <c r="B40" s="4">
        <v>755</v>
      </c>
      <c r="C40" s="4" t="str">
        <f>VLOOKUP(B40,'[1]LISTADO ATM'!$A$2:$B$816,2,0)</f>
        <v xml:space="preserve">ATM Oficina Galería del Este (Plaza) </v>
      </c>
      <c r="D40" s="22" t="s">
        <v>10</v>
      </c>
      <c r="E40" s="25">
        <v>335807730</v>
      </c>
    </row>
    <row r="41" spans="1:5" ht="18" x14ac:dyDescent="0.25">
      <c r="A41" s="9" t="str">
        <f>VLOOKUP(B41,'[1]LISTADO ATM'!$A$2:$C$817,3,0)</f>
        <v>NORTE</v>
      </c>
      <c r="B41" s="4">
        <v>944</v>
      </c>
      <c r="C41" s="4" t="str">
        <f>VLOOKUP(B41,'[1]LISTADO ATM'!$A$2:$B$816,2,0)</f>
        <v xml:space="preserve">ATM UNP Mao </v>
      </c>
      <c r="D41" s="22" t="s">
        <v>10</v>
      </c>
      <c r="E41" s="25">
        <v>335807924</v>
      </c>
    </row>
    <row r="42" spans="1:5" ht="18" x14ac:dyDescent="0.25">
      <c r="A42" s="9" t="str">
        <f>VLOOKUP(B42,'[1]LISTADO ATM'!$A$2:$C$817,3,0)</f>
        <v>SUR</v>
      </c>
      <c r="B42" s="4">
        <v>873</v>
      </c>
      <c r="C42" s="4" t="str">
        <f>VLOOKUP(B42,'[1]LISTADO ATM'!$A$2:$B$816,2,0)</f>
        <v xml:space="preserve">ATM Centro de Caja San Cristóbal II </v>
      </c>
      <c r="D42" s="22" t="s">
        <v>10</v>
      </c>
      <c r="E42" s="25">
        <v>335807820</v>
      </c>
    </row>
    <row r="43" spans="1:5" ht="18" x14ac:dyDescent="0.25">
      <c r="A43" s="9" t="str">
        <f>VLOOKUP(B43,'[1]LISTADO ATM'!$A$2:$C$817,3,0)</f>
        <v>NORTE</v>
      </c>
      <c r="B43" s="4">
        <v>157</v>
      </c>
      <c r="C43" s="4" t="str">
        <f>VLOOKUP(B43,'[1]LISTADO ATM'!$A$2:$B$816,2,0)</f>
        <v xml:space="preserve">ATM Oficina Samaná </v>
      </c>
      <c r="D43" s="22" t="s">
        <v>10</v>
      </c>
      <c r="E43" s="25">
        <v>335807829</v>
      </c>
    </row>
    <row r="44" spans="1:5" ht="18" x14ac:dyDescent="0.25">
      <c r="A44" s="9" t="str">
        <f>VLOOKUP(B44,'[1]LISTADO ATM'!$A$2:$C$817,3,0)</f>
        <v>DISTRITO NACIONAL</v>
      </c>
      <c r="B44" s="4">
        <v>54</v>
      </c>
      <c r="C44" s="4" t="str">
        <f>VLOOKUP(B44,'[1]LISTADO ATM'!$A$2:$B$816,2,0)</f>
        <v xml:space="preserve">ATM Autoservicio Galería 360 </v>
      </c>
      <c r="D44" s="22" t="s">
        <v>10</v>
      </c>
      <c r="E44" s="25">
        <v>335807831</v>
      </c>
    </row>
    <row r="45" spans="1:5" ht="18" x14ac:dyDescent="0.25">
      <c r="A45" s="9" t="str">
        <f>VLOOKUP(B45,'[1]LISTADO ATM'!$A$2:$C$817,3,0)</f>
        <v>DISTRITO NACIONAL</v>
      </c>
      <c r="B45" s="4">
        <v>793</v>
      </c>
      <c r="C45" s="4" t="str">
        <f>VLOOKUP(B45,'[1]LISTADO ATM'!$A$2:$B$816,2,0)</f>
        <v xml:space="preserve">ATM Centro de Caja Agora Mall </v>
      </c>
      <c r="D45" s="22" t="s">
        <v>10</v>
      </c>
      <c r="E45" s="25">
        <v>335807837</v>
      </c>
    </row>
    <row r="46" spans="1:5" ht="18" x14ac:dyDescent="0.25">
      <c r="A46" s="9" t="str">
        <f>VLOOKUP(B46,'[1]LISTADO ATM'!$A$2:$C$817,3,0)</f>
        <v>SUR</v>
      </c>
      <c r="B46" s="4">
        <v>750</v>
      </c>
      <c r="C46" s="4" t="str">
        <f>VLOOKUP(B46,'[1]LISTADO ATM'!$A$2:$B$816,2,0)</f>
        <v xml:space="preserve">ATM UNP Duvergé </v>
      </c>
      <c r="D46" s="22" t="s">
        <v>10</v>
      </c>
      <c r="E46" s="25">
        <v>335807848</v>
      </c>
    </row>
    <row r="47" spans="1:5" ht="18" x14ac:dyDescent="0.25">
      <c r="A47" s="9" t="str">
        <f>VLOOKUP(B47,'[1]LISTADO ATM'!$A$2:$C$817,3,0)</f>
        <v>SUR</v>
      </c>
      <c r="B47" s="4">
        <v>984</v>
      </c>
      <c r="C47" s="4" t="str">
        <f>VLOOKUP(B47,'[1]LISTADO ATM'!$A$2:$B$816,2,0)</f>
        <v xml:space="preserve">ATM Oficina Neiba II </v>
      </c>
      <c r="D47" s="22" t="s">
        <v>10</v>
      </c>
      <c r="E47" s="25">
        <v>335807854</v>
      </c>
    </row>
    <row r="48" spans="1:5" ht="18" x14ac:dyDescent="0.25">
      <c r="A48" s="9" t="str">
        <f>VLOOKUP(B48,'[1]LISTADO ATM'!$A$2:$C$817,3,0)</f>
        <v>NORTE</v>
      </c>
      <c r="B48" s="4">
        <v>396</v>
      </c>
      <c r="C48" s="4" t="str">
        <f>VLOOKUP(B48,'[1]LISTADO ATM'!$A$2:$B$816,2,0)</f>
        <v xml:space="preserve">ATM Oficina Plaza Ulloa (La Fuente) </v>
      </c>
      <c r="D48" s="22" t="s">
        <v>10</v>
      </c>
      <c r="E48" s="25">
        <v>335807857</v>
      </c>
    </row>
    <row r="49" spans="1:5" ht="18" x14ac:dyDescent="0.25">
      <c r="A49" s="9" t="str">
        <f>VLOOKUP(B49,'[1]LISTADO ATM'!$A$2:$C$817,3,0)</f>
        <v>SUR</v>
      </c>
      <c r="B49" s="4">
        <v>252</v>
      </c>
      <c r="C49" s="4" t="str">
        <f>VLOOKUP(B49,'[1]LISTADO ATM'!$A$2:$B$816,2,0)</f>
        <v xml:space="preserve">ATM Banco Agrícola (Barahona) </v>
      </c>
      <c r="D49" s="22" t="s">
        <v>10</v>
      </c>
      <c r="E49" s="25">
        <v>335807889</v>
      </c>
    </row>
    <row r="50" spans="1:5" ht="18" x14ac:dyDescent="0.25">
      <c r="A50" s="9" t="str">
        <f>VLOOKUP(B50,'[1]LISTADO ATM'!$A$2:$C$817,3,0)</f>
        <v>SUR</v>
      </c>
      <c r="B50" s="4">
        <v>880</v>
      </c>
      <c r="C50" s="4" t="str">
        <f>VLOOKUP(B50,'[1]LISTADO ATM'!$A$2:$B$816,2,0)</f>
        <v xml:space="preserve">ATM Autoservicio Barahona II </v>
      </c>
      <c r="D50" s="22" t="s">
        <v>10</v>
      </c>
      <c r="E50" s="25">
        <v>335807894</v>
      </c>
    </row>
    <row r="51" spans="1:5" ht="18" x14ac:dyDescent="0.25">
      <c r="A51" s="9" t="str">
        <f>VLOOKUP(B51,'[1]LISTADO ATM'!$A$2:$C$817,3,0)</f>
        <v>SUR</v>
      </c>
      <c r="B51" s="4">
        <v>995</v>
      </c>
      <c r="C51" s="4" t="e">
        <f>VLOOKUP(B51,'[1]LISTADO ATM'!$A$2:$B$816,2,0)</f>
        <v>#N/A</v>
      </c>
      <c r="D51" s="22" t="s">
        <v>10</v>
      </c>
      <c r="E51" s="25">
        <v>335807895</v>
      </c>
    </row>
    <row r="52" spans="1:5" ht="18" x14ac:dyDescent="0.25">
      <c r="A52" s="9" t="str">
        <f>VLOOKUP(B52,'[1]LISTADO ATM'!$A$2:$C$817,3,0)</f>
        <v>SUR</v>
      </c>
      <c r="B52" s="4">
        <v>780</v>
      </c>
      <c r="C52" s="4" t="str">
        <f>VLOOKUP(B52,'[1]LISTADO ATM'!$A$2:$B$816,2,0)</f>
        <v xml:space="preserve">ATM Oficina Barahona I </v>
      </c>
      <c r="D52" s="22" t="s">
        <v>10</v>
      </c>
      <c r="E52" s="25">
        <v>335807896</v>
      </c>
    </row>
    <row r="53" spans="1:5" ht="18" x14ac:dyDescent="0.25">
      <c r="A53" s="9" t="str">
        <f>VLOOKUP(B53,'[1]LISTADO ATM'!$A$2:$C$817,3,0)</f>
        <v>DISTRITO NACIONAL</v>
      </c>
      <c r="B53" s="4">
        <v>461</v>
      </c>
      <c r="C53" s="4" t="str">
        <f>VLOOKUP(B53,'[1]LISTADO ATM'!$A$2:$B$816,2,0)</f>
        <v xml:space="preserve">ATM Autobanco Sarasota I </v>
      </c>
      <c r="D53" s="22" t="s">
        <v>10</v>
      </c>
      <c r="E53" s="25">
        <v>335807900</v>
      </c>
    </row>
    <row r="54" spans="1:5" ht="18" x14ac:dyDescent="0.25">
      <c r="A54" s="9" t="str">
        <f>VLOOKUP(B54,'[1]LISTADO ATM'!$A$2:$C$817,3,0)</f>
        <v>DISTRITO NACIONAL</v>
      </c>
      <c r="B54" s="4">
        <v>896</v>
      </c>
      <c r="C54" s="4" t="str">
        <f>VLOOKUP(B54,'[1]LISTADO ATM'!$A$2:$B$816,2,0)</f>
        <v xml:space="preserve">ATM Campamento Militar 16 de Agosto I </v>
      </c>
      <c r="D54" s="22" t="s">
        <v>10</v>
      </c>
      <c r="E54" s="25">
        <v>335807902</v>
      </c>
    </row>
    <row r="55" spans="1:5" ht="18" x14ac:dyDescent="0.25">
      <c r="A55" s="9" t="str">
        <f>VLOOKUP(B55,'[1]LISTADO ATM'!$A$2:$C$817,3,0)</f>
        <v>NORTE</v>
      </c>
      <c r="B55" s="4">
        <v>895</v>
      </c>
      <c r="C55" s="4" t="str">
        <f>VLOOKUP(B55,'[1]LISTADO ATM'!$A$2:$B$816,2,0)</f>
        <v xml:space="preserve">ATM S/M Bravo (Santiago) </v>
      </c>
      <c r="D55" s="22" t="s">
        <v>10</v>
      </c>
      <c r="E55" s="25">
        <v>335807597</v>
      </c>
    </row>
    <row r="56" spans="1:5" ht="18" x14ac:dyDescent="0.25">
      <c r="A56" s="9" t="str">
        <f>VLOOKUP(B56,'[1]LISTADO ATM'!$A$2:$C$817,3,0)</f>
        <v>DISTRITO NACIONAL</v>
      </c>
      <c r="B56" s="4">
        <v>676</v>
      </c>
      <c r="C56" s="4" t="str">
        <f>VLOOKUP(B56,'[1]LISTADO ATM'!$A$2:$B$816,2,0)</f>
        <v>ATM S/M Bravo Colina Del Oeste</v>
      </c>
      <c r="D56" s="22" t="s">
        <v>10</v>
      </c>
      <c r="E56" s="25">
        <v>335807926</v>
      </c>
    </row>
    <row r="57" spans="1:5" ht="18" x14ac:dyDescent="0.25">
      <c r="A57" s="9" t="str">
        <f>VLOOKUP(B57,'[1]LISTADO ATM'!$A$2:$C$817,3,0)</f>
        <v>SUR</v>
      </c>
      <c r="B57" s="4">
        <v>182</v>
      </c>
      <c r="C57" s="4" t="str">
        <f>VLOOKUP(B57,'[1]LISTADO ATM'!$A$2:$B$816,2,0)</f>
        <v xml:space="preserve">ATM Barahona Comb </v>
      </c>
      <c r="D57" s="22" t="s">
        <v>10</v>
      </c>
      <c r="E57" s="25">
        <v>335807927</v>
      </c>
    </row>
    <row r="58" spans="1:5" ht="18" x14ac:dyDescent="0.25">
      <c r="A58" s="9" t="str">
        <f>VLOOKUP(B58,'[1]LISTADO ATM'!$A$2:$C$817,3,0)</f>
        <v>DISTRITO NACIONAL</v>
      </c>
      <c r="B58" s="4">
        <v>235</v>
      </c>
      <c r="C58" s="4" t="str">
        <f>VLOOKUP(B58,'[1]LISTADO ATM'!$A$2:$B$816,2,0)</f>
        <v xml:space="preserve">ATM Oficina Multicentro La Sirena San Isidro </v>
      </c>
      <c r="D58" s="22" t="s">
        <v>10</v>
      </c>
      <c r="E58" s="25" t="s">
        <v>21</v>
      </c>
    </row>
    <row r="59" spans="1:5" ht="18" x14ac:dyDescent="0.25">
      <c r="A59" s="9" t="e">
        <f>VLOOKUP(B59,'[1]LISTADO ATM'!$A$2:$C$817,3,0)</f>
        <v>#N/A</v>
      </c>
      <c r="B59" s="4">
        <v>369</v>
      </c>
      <c r="C59" s="4" t="e">
        <f>VLOOKUP(B59,'[1]LISTADO ATM'!$A$2:$B$816,2,0)</f>
        <v>#N/A</v>
      </c>
      <c r="D59" s="22" t="s">
        <v>10</v>
      </c>
      <c r="E59" s="25">
        <v>335807929</v>
      </c>
    </row>
    <row r="60" spans="1:5" ht="18" x14ac:dyDescent="0.25">
      <c r="A60" s="9" t="str">
        <f>VLOOKUP(B60,'[1]LISTADO ATM'!$A$2:$C$817,3,0)</f>
        <v>NORTE</v>
      </c>
      <c r="B60" s="4">
        <v>807</v>
      </c>
      <c r="C60" s="4" t="str">
        <f>VLOOKUP(B60,'[1]LISTADO ATM'!$A$2:$B$816,2,0)</f>
        <v xml:space="preserve">ATM S/M Morel (Mao) </v>
      </c>
      <c r="D60" s="22" t="s">
        <v>10</v>
      </c>
      <c r="E60" s="25">
        <v>335807930</v>
      </c>
    </row>
    <row r="61" spans="1:5" ht="18" x14ac:dyDescent="0.25">
      <c r="A61" s="9" t="str">
        <f>VLOOKUP(B61,'[1]LISTADO ATM'!$A$2:$C$817,3,0)</f>
        <v>DISTRITO NACIONAL</v>
      </c>
      <c r="B61" s="4">
        <v>655</v>
      </c>
      <c r="C61" s="4" t="str">
        <f>VLOOKUP(B61,'[1]LISTADO ATM'!$A$2:$B$816,2,0)</f>
        <v>ATM Farmacia Sandra</v>
      </c>
      <c r="D61" s="22" t="s">
        <v>10</v>
      </c>
      <c r="E61" s="25">
        <v>335807934</v>
      </c>
    </row>
    <row r="62" spans="1:5" ht="18" x14ac:dyDescent="0.25">
      <c r="A62" s="9" t="str">
        <f>VLOOKUP(B62,'[1]LISTADO ATM'!$A$2:$C$817,3,0)</f>
        <v>DISTRITO NACIONAL</v>
      </c>
      <c r="B62" s="4">
        <v>671</v>
      </c>
      <c r="C62" s="4" t="str">
        <f>VLOOKUP(B62,'[1]LISTADO ATM'!$A$2:$B$816,2,0)</f>
        <v>ATM Ayuntamiento Sto. Dgo. Norte</v>
      </c>
      <c r="D62" s="22" t="s">
        <v>10</v>
      </c>
      <c r="E62" s="25">
        <v>335807935</v>
      </c>
    </row>
    <row r="63" spans="1:5" ht="18" x14ac:dyDescent="0.25">
      <c r="A63" s="9" t="str">
        <f>VLOOKUP(B63,'[1]LISTADO ATM'!$A$2:$C$817,3,0)</f>
        <v>DISTRITO NACIONAL</v>
      </c>
      <c r="B63" s="4">
        <v>785</v>
      </c>
      <c r="C63" s="4" t="str">
        <f>VLOOKUP(B63,'[1]LISTADO ATM'!$A$2:$B$816,2,0)</f>
        <v xml:space="preserve">ATM S/M Nacional Máximo Gómez </v>
      </c>
      <c r="D63" s="22" t="s">
        <v>10</v>
      </c>
      <c r="E63" s="25">
        <v>335807936</v>
      </c>
    </row>
    <row r="64" spans="1:5" ht="18" x14ac:dyDescent="0.25">
      <c r="A64" s="9" t="str">
        <f>VLOOKUP(B64,'[1]LISTADO ATM'!$A$2:$C$817,3,0)</f>
        <v>NORTE</v>
      </c>
      <c r="B64" s="4">
        <v>22</v>
      </c>
      <c r="C64" s="4" t="str">
        <f>VLOOKUP(B64,'[1]LISTADO ATM'!$A$2:$B$816,2,0)</f>
        <v>ATM S/M Olimpico (Santiago)</v>
      </c>
      <c r="D64" s="22" t="s">
        <v>10</v>
      </c>
      <c r="E64" s="25">
        <v>335807939</v>
      </c>
    </row>
    <row r="65" spans="1:5" ht="18" x14ac:dyDescent="0.25">
      <c r="A65" s="9" t="str">
        <f>VLOOKUP(B65,'[1]LISTADO ATM'!$A$2:$C$817,3,0)</f>
        <v>DISTRITO NACIONAL</v>
      </c>
      <c r="B65" s="4">
        <v>884</v>
      </c>
      <c r="C65" s="4" t="str">
        <f>VLOOKUP(B65,'[1]LISTADO ATM'!$A$2:$B$816,2,0)</f>
        <v xml:space="preserve">ATM UNP Olé Sabana Perdida </v>
      </c>
      <c r="D65" s="22" t="s">
        <v>10</v>
      </c>
      <c r="E65" s="25">
        <v>335807942</v>
      </c>
    </row>
    <row r="66" spans="1:5" ht="18.75" thickBot="1" x14ac:dyDescent="0.3">
      <c r="A66" s="10" t="s">
        <v>11</v>
      </c>
      <c r="B66" s="12">
        <f>COUNT(B14:B65)</f>
        <v>52</v>
      </c>
      <c r="C66" s="21"/>
      <c r="D66" s="21"/>
      <c r="E66" s="21"/>
    </row>
    <row r="67" spans="1:5" ht="15.75" thickBot="1" x14ac:dyDescent="0.3">
      <c r="E67" s="8"/>
    </row>
    <row r="68" spans="1:5" ht="18.75" customHeight="1" thickBot="1" x14ac:dyDescent="0.3">
      <c r="A68" s="26" t="s">
        <v>19</v>
      </c>
      <c r="B68" s="27"/>
      <c r="C68" s="27"/>
      <c r="D68" s="27"/>
      <c r="E68" s="28"/>
    </row>
    <row r="69" spans="1:5" ht="18" x14ac:dyDescent="0.25">
      <c r="A69" s="2" t="s">
        <v>5</v>
      </c>
      <c r="B69" s="2" t="s">
        <v>6</v>
      </c>
      <c r="C69" s="3" t="s">
        <v>7</v>
      </c>
      <c r="D69" s="3" t="s">
        <v>8</v>
      </c>
      <c r="E69" s="2" t="s">
        <v>9</v>
      </c>
    </row>
    <row r="70" spans="1:5" ht="18" x14ac:dyDescent="0.25">
      <c r="A70" s="9" t="str">
        <f>VLOOKUP(B70,'[1]LISTADO ATM'!$A$2:$C$817,3,0)</f>
        <v>DISTRITO NACIONAL</v>
      </c>
      <c r="B70" s="4">
        <v>627</v>
      </c>
      <c r="C70" s="4" t="str">
        <f>VLOOKUP(B70,'[1]LISTADO ATM'!$A$2:$B$816,2,0)</f>
        <v xml:space="preserve">ATM CAASD </v>
      </c>
      <c r="D70" s="4" t="s">
        <v>15</v>
      </c>
      <c r="E70" s="11">
        <v>335805638</v>
      </c>
    </row>
    <row r="71" spans="1:5" ht="18" x14ac:dyDescent="0.25">
      <c r="A71" s="9" t="e">
        <f>VLOOKUP(B71,'[1]LISTADO ATM'!$A$2:$C$817,3,0)</f>
        <v>#N/A</v>
      </c>
      <c r="B71" s="4">
        <v>600</v>
      </c>
      <c r="C71" s="4" t="e">
        <f>VLOOKUP(B71,'[1]LISTADO ATM'!$A$2:$B$816,2,0)</f>
        <v>#N/A</v>
      </c>
      <c r="D71" s="4" t="s">
        <v>15</v>
      </c>
      <c r="E71" s="11">
        <v>335805671</v>
      </c>
    </row>
    <row r="72" spans="1:5" ht="18" x14ac:dyDescent="0.25">
      <c r="A72" s="9" t="str">
        <f>VLOOKUP(B72,'[1]LISTADO ATM'!$A$2:$C$817,3,0)</f>
        <v>ESTE</v>
      </c>
      <c r="B72" s="4">
        <v>330</v>
      </c>
      <c r="C72" s="4" t="str">
        <f>VLOOKUP(B72,'[1]LISTADO ATM'!$A$2:$B$816,2,0)</f>
        <v xml:space="preserve">ATM Oficina Boulevard (Higuey) </v>
      </c>
      <c r="D72" s="4" t="s">
        <v>15</v>
      </c>
      <c r="E72" s="11">
        <v>335805892</v>
      </c>
    </row>
    <row r="73" spans="1:5" ht="18" x14ac:dyDescent="0.25">
      <c r="A73" s="9" t="str">
        <f>VLOOKUP(B73,'[1]LISTADO ATM'!$A$2:$C$817,3,0)</f>
        <v>DISTRITO NACIONAL</v>
      </c>
      <c r="B73" s="4">
        <v>567</v>
      </c>
      <c r="C73" s="4" t="str">
        <f>VLOOKUP(B73,'[1]LISTADO ATM'!$A$2:$B$816,2,0)</f>
        <v xml:space="preserve">ATM Oficina Máximo Gómez </v>
      </c>
      <c r="D73" s="4" t="s">
        <v>15</v>
      </c>
      <c r="E73" s="11">
        <v>335806063</v>
      </c>
    </row>
    <row r="74" spans="1:5" ht="18" x14ac:dyDescent="0.25">
      <c r="A74" s="9" t="str">
        <f>VLOOKUP(B74,'[1]LISTADO ATM'!$A$2:$C$817,3,0)</f>
        <v>NORTE</v>
      </c>
      <c r="B74" s="4">
        <v>532</v>
      </c>
      <c r="C74" s="4" t="str">
        <f>VLOOKUP(B74,'[1]LISTADO ATM'!$A$2:$B$816,2,0)</f>
        <v xml:space="preserve">ATM UNP Guanábano (Moca) </v>
      </c>
      <c r="D74" s="4" t="s">
        <v>15</v>
      </c>
      <c r="E74" s="11">
        <v>335806938</v>
      </c>
    </row>
    <row r="75" spans="1:5" ht="18" x14ac:dyDescent="0.25">
      <c r="A75" s="9" t="str">
        <f>VLOOKUP(B75,'[1]LISTADO ATM'!$A$2:$C$817,3,0)</f>
        <v>DISTRITO NACIONAL</v>
      </c>
      <c r="B75" s="4">
        <v>578</v>
      </c>
      <c r="C75" s="4" t="str">
        <f>VLOOKUP(B75,'[1]LISTADO ATM'!$A$2:$B$816,2,0)</f>
        <v xml:space="preserve">ATM Procuraduría General de la República </v>
      </c>
      <c r="D75" s="4" t="s">
        <v>15</v>
      </c>
      <c r="E75" s="11">
        <v>335806954</v>
      </c>
    </row>
    <row r="76" spans="1:5" ht="18" x14ac:dyDescent="0.25">
      <c r="A76" s="9" t="str">
        <f>VLOOKUP(B76,'[1]LISTADO ATM'!$A$2:$C$817,3,0)</f>
        <v>DISTRITO NACIONAL</v>
      </c>
      <c r="B76" s="4">
        <v>696</v>
      </c>
      <c r="C76" s="4" t="str">
        <f>VLOOKUP(B76,'[1]LISTADO ATM'!$A$2:$B$816,2,0)</f>
        <v>ATM Olé Jacobo Majluta</v>
      </c>
      <c r="D76" s="4" t="s">
        <v>15</v>
      </c>
      <c r="E76" s="11">
        <v>335807946</v>
      </c>
    </row>
    <row r="77" spans="1:5" ht="18" x14ac:dyDescent="0.25">
      <c r="A77" s="9" t="str">
        <f>VLOOKUP(B77,'[1]LISTADO ATM'!$A$2:$C$817,3,0)</f>
        <v>DISTRITO NACIONAL</v>
      </c>
      <c r="B77" s="4">
        <v>568</v>
      </c>
      <c r="C77" s="4" t="str">
        <f>VLOOKUP(B77,'[1]LISTADO ATM'!$A$2:$B$816,2,0)</f>
        <v xml:space="preserve">ATM Ministerio de Educación </v>
      </c>
      <c r="D77" s="4" t="s">
        <v>15</v>
      </c>
      <c r="E77" s="11">
        <v>335807677</v>
      </c>
    </row>
    <row r="78" spans="1:5" ht="18" x14ac:dyDescent="0.25">
      <c r="A78" s="9" t="str">
        <f>VLOOKUP(B78,'[1]LISTADO ATM'!$A$2:$C$817,3,0)</f>
        <v>DISTRITO NACIONAL</v>
      </c>
      <c r="B78" s="4">
        <v>719</v>
      </c>
      <c r="C78" s="4" t="str">
        <f>VLOOKUP(B78,'[1]LISTADO ATM'!$A$2:$B$816,2,0)</f>
        <v xml:space="preserve">ATM Ayuntamiento Municipal San Luís </v>
      </c>
      <c r="D78" s="4" t="s">
        <v>15</v>
      </c>
      <c r="E78" s="11">
        <v>335807828</v>
      </c>
    </row>
    <row r="79" spans="1:5" ht="18" x14ac:dyDescent="0.25">
      <c r="A79" s="9" t="str">
        <f>VLOOKUP(B79,'[1]LISTADO ATM'!$A$2:$C$817,3,0)</f>
        <v>ESTE</v>
      </c>
      <c r="B79" s="4">
        <v>945</v>
      </c>
      <c r="C79" s="4" t="str">
        <f>VLOOKUP(B79,'[1]LISTADO ATM'!$A$2:$B$816,2,0)</f>
        <v xml:space="preserve">ATM UNP El Valle (Hato Mayor) </v>
      </c>
      <c r="D79" s="4" t="s">
        <v>15</v>
      </c>
      <c r="E79" s="11">
        <v>335807841</v>
      </c>
    </row>
    <row r="80" spans="1:5" ht="18" x14ac:dyDescent="0.25">
      <c r="A80" s="9" t="str">
        <f>VLOOKUP(B80,'[1]LISTADO ATM'!$A$2:$C$817,3,0)</f>
        <v>NORTE</v>
      </c>
      <c r="B80" s="4">
        <v>413</v>
      </c>
      <c r="C80" s="4" t="str">
        <f>VLOOKUP(B80,'[1]LISTADO ATM'!$A$2:$B$816,2,0)</f>
        <v xml:space="preserve">ATM UNP Las Galeras Samaná </v>
      </c>
      <c r="D80" s="4" t="s">
        <v>15</v>
      </c>
      <c r="E80" s="11">
        <v>335807885</v>
      </c>
    </row>
    <row r="81" spans="1:5" ht="18" x14ac:dyDescent="0.25">
      <c r="A81" s="9" t="str">
        <f>VLOOKUP(B81,'[1]LISTADO ATM'!$A$2:$C$817,3,0)</f>
        <v>NORTE</v>
      </c>
      <c r="B81" s="4">
        <v>987</v>
      </c>
      <c r="C81" s="4" t="str">
        <f>VLOOKUP(B81,'[1]LISTADO ATM'!$A$2:$B$816,2,0)</f>
        <v xml:space="preserve">ATM S/M Jumbo (Moca) </v>
      </c>
      <c r="D81" s="4" t="s">
        <v>15</v>
      </c>
      <c r="E81" s="11">
        <v>335807887</v>
      </c>
    </row>
    <row r="82" spans="1:5" ht="18" x14ac:dyDescent="0.25">
      <c r="A82" s="9" t="str">
        <f>VLOOKUP(B82,'[1]LISTADO ATM'!$A$2:$C$817,3,0)</f>
        <v>NORTE</v>
      </c>
      <c r="B82" s="4">
        <v>638</v>
      </c>
      <c r="C82" s="4" t="str">
        <f>VLOOKUP(B82,'[1]LISTADO ATM'!$A$2:$B$816,2,0)</f>
        <v xml:space="preserve">ATM S/M Yoma </v>
      </c>
      <c r="D82" s="4" t="s">
        <v>15</v>
      </c>
      <c r="E82" s="11">
        <v>335807890</v>
      </c>
    </row>
    <row r="83" spans="1:5" ht="18" x14ac:dyDescent="0.25">
      <c r="A83" s="9" t="str">
        <f>VLOOKUP(B83,'[1]LISTADO ATM'!$A$2:$C$817,3,0)</f>
        <v>SUR</v>
      </c>
      <c r="B83" s="4">
        <v>356</v>
      </c>
      <c r="C83" s="4" t="str">
        <f>VLOOKUP(B83,'[1]LISTADO ATM'!$A$2:$B$816,2,0)</f>
        <v xml:space="preserve">ATM Estación Sigma (San Cristóbal) </v>
      </c>
      <c r="D83" s="4" t="s">
        <v>15</v>
      </c>
      <c r="E83" s="11">
        <v>335807668</v>
      </c>
    </row>
    <row r="84" spans="1:5" ht="18" x14ac:dyDescent="0.25">
      <c r="A84" s="9" t="str">
        <f>VLOOKUP(B84,'[1]LISTADO ATM'!$A$2:$C$817,3,0)</f>
        <v>DISTRITO NACIONAL</v>
      </c>
      <c r="B84" s="4">
        <v>688</v>
      </c>
      <c r="C84" s="4" t="str">
        <f>VLOOKUP(B84,'[1]LISTADO ATM'!$A$2:$B$816,2,0)</f>
        <v>ATM Innova Centro Ave. Kennedy</v>
      </c>
      <c r="D84" s="4" t="s">
        <v>15</v>
      </c>
      <c r="E84" s="11">
        <v>335807923</v>
      </c>
    </row>
    <row r="85" spans="1:5" ht="18" x14ac:dyDescent="0.25">
      <c r="A85" s="9" t="str">
        <f>VLOOKUP(B85,'[1]LISTADO ATM'!$A$2:$C$817,3,0)</f>
        <v>ESTE</v>
      </c>
      <c r="B85" s="4">
        <v>293</v>
      </c>
      <c r="C85" s="4" t="str">
        <f>VLOOKUP(B85,'[1]LISTADO ATM'!$A$2:$B$816,2,0)</f>
        <v xml:space="preserve">ATM S/M Nueva Visión (San Pedro) </v>
      </c>
      <c r="D85" s="4" t="s">
        <v>15</v>
      </c>
      <c r="E85" s="11">
        <v>335807925</v>
      </c>
    </row>
    <row r="86" spans="1:5" ht="18" x14ac:dyDescent="0.25">
      <c r="A86" s="9" t="str">
        <f>VLOOKUP(B86,'[1]LISTADO ATM'!$A$2:$C$817,3,0)</f>
        <v>DISTRITO NACIONAL</v>
      </c>
      <c r="B86" s="4">
        <v>930</v>
      </c>
      <c r="C86" s="4" t="str">
        <f>VLOOKUP(B86,'[1]LISTADO ATM'!$A$2:$B$816,2,0)</f>
        <v>ATM Oficina Plaza Spring Center</v>
      </c>
      <c r="D86" s="4" t="s">
        <v>15</v>
      </c>
      <c r="E86" s="11">
        <v>335807931</v>
      </c>
    </row>
    <row r="87" spans="1:5" ht="18" x14ac:dyDescent="0.25">
      <c r="A87" s="9" t="str">
        <f>VLOOKUP(B87,'[1]LISTADO ATM'!$A$2:$C$817,3,0)</f>
        <v>DISTRITO NACIONAL</v>
      </c>
      <c r="B87" s="4">
        <v>425</v>
      </c>
      <c r="C87" s="4" t="str">
        <f>VLOOKUP(B87,'[1]LISTADO ATM'!$A$2:$B$816,2,0)</f>
        <v xml:space="preserve">ATM UNP Jumbo Luperón II </v>
      </c>
      <c r="D87" s="4" t="s">
        <v>15</v>
      </c>
      <c r="E87" s="11">
        <v>335807932</v>
      </c>
    </row>
    <row r="88" spans="1:5" ht="18" x14ac:dyDescent="0.25">
      <c r="A88" s="9" t="str">
        <f>VLOOKUP(B88,'[1]LISTADO ATM'!$A$2:$C$817,3,0)</f>
        <v>NORTE</v>
      </c>
      <c r="B88" s="4">
        <v>511</v>
      </c>
      <c r="C88" s="4" t="str">
        <f>VLOOKUP(B88,'[1]LISTADO ATM'!$A$2:$B$816,2,0)</f>
        <v xml:space="preserve">ATM UNP Río San Juan (Nagua) </v>
      </c>
      <c r="D88" s="4" t="s">
        <v>15</v>
      </c>
      <c r="E88" s="11">
        <v>335807933</v>
      </c>
    </row>
    <row r="89" spans="1:5" ht="18" x14ac:dyDescent="0.25">
      <c r="A89" s="9" t="str">
        <f>VLOOKUP(B89,'[1]LISTADO ATM'!$A$2:$C$817,3,0)</f>
        <v>DISTRITO NACIONAL</v>
      </c>
      <c r="B89" s="4">
        <v>801</v>
      </c>
      <c r="C89" s="4" t="str">
        <f>VLOOKUP(B89,'[1]LISTADO ATM'!$A$2:$B$816,2,0)</f>
        <v xml:space="preserve">ATM Galería 360 Food Court </v>
      </c>
      <c r="D89" s="4" t="s">
        <v>15</v>
      </c>
      <c r="E89" s="11">
        <v>335807938</v>
      </c>
    </row>
    <row r="90" spans="1:5" ht="18" x14ac:dyDescent="0.25">
      <c r="A90" s="9" t="str">
        <f>VLOOKUP(B90,'[1]LISTADO ATM'!$A$2:$C$817,3,0)</f>
        <v>DISTRITO NACIONAL</v>
      </c>
      <c r="B90" s="4">
        <v>570</v>
      </c>
      <c r="C90" s="4" t="str">
        <f>VLOOKUP(B90,'[1]LISTADO ATM'!$A$2:$B$816,2,0)</f>
        <v xml:space="preserve">ATM S/M Liverpool Villa Mella </v>
      </c>
      <c r="D90" s="4" t="s">
        <v>15</v>
      </c>
      <c r="E90" s="11">
        <v>335807940</v>
      </c>
    </row>
    <row r="91" spans="1:5" ht="18" x14ac:dyDescent="0.25">
      <c r="A91" s="9" t="str">
        <f>VLOOKUP(B91,'[1]LISTADO ATM'!$A$2:$C$817,3,0)</f>
        <v>NORTE</v>
      </c>
      <c r="B91" s="4">
        <v>649</v>
      </c>
      <c r="C91" s="4" t="str">
        <f>VLOOKUP(B91,'[1]LISTADO ATM'!$A$2:$B$816,2,0)</f>
        <v xml:space="preserve">ATM Oficina Galería 56 (San Francisco de Macorís) </v>
      </c>
      <c r="D91" s="4" t="s">
        <v>15</v>
      </c>
      <c r="E91" s="11">
        <v>335807941</v>
      </c>
    </row>
    <row r="92" spans="1:5" ht="18" x14ac:dyDescent="0.25">
      <c r="A92" s="9" t="str">
        <f>VLOOKUP(B92,'[1]LISTADO ATM'!$A$2:$C$817,3,0)</f>
        <v>DISTRITO NACIONAL</v>
      </c>
      <c r="B92" s="4">
        <v>816</v>
      </c>
      <c r="C92" s="4" t="str">
        <f>VLOOKUP(B92,'[1]LISTADO ATM'!$A$2:$B$816,2,0)</f>
        <v xml:space="preserve">ATM Oficina Pedro Brand </v>
      </c>
      <c r="D92" s="4" t="s">
        <v>15</v>
      </c>
      <c r="E92" s="11">
        <v>335807943</v>
      </c>
    </row>
    <row r="93" spans="1:5" ht="18.75" thickBot="1" x14ac:dyDescent="0.3">
      <c r="A93" s="6" t="s">
        <v>11</v>
      </c>
      <c r="B93" s="12">
        <f>COUNT(B70:B92)</f>
        <v>23</v>
      </c>
      <c r="C93" s="21"/>
      <c r="D93" s="5"/>
      <c r="E93" s="23"/>
    </row>
    <row r="94" spans="1:5" ht="15.75" thickBot="1" x14ac:dyDescent="0.3">
      <c r="E94" s="8"/>
    </row>
    <row r="95" spans="1:5" ht="18.75" customHeight="1" thickBot="1" x14ac:dyDescent="0.3">
      <c r="A95" s="41" t="s">
        <v>12</v>
      </c>
      <c r="B95" s="42"/>
      <c r="E95" s="8"/>
    </row>
    <row r="96" spans="1:5" ht="18.75" thickBot="1" x14ac:dyDescent="0.3">
      <c r="A96" s="43">
        <f>+B66+B93</f>
        <v>75</v>
      </c>
      <c r="B96" s="44"/>
      <c r="E96" s="8"/>
    </row>
    <row r="97" spans="1:5" ht="15.75" thickBot="1" x14ac:dyDescent="0.3">
      <c r="E97" s="8"/>
    </row>
    <row r="98" spans="1:5" ht="18.75" customHeight="1" thickBot="1" x14ac:dyDescent="0.3">
      <c r="A98" s="26" t="s">
        <v>13</v>
      </c>
      <c r="B98" s="27"/>
      <c r="C98" s="27"/>
      <c r="D98" s="27"/>
      <c r="E98" s="28"/>
    </row>
    <row r="99" spans="1:5" ht="18" x14ac:dyDescent="0.25">
      <c r="A99" s="13" t="s">
        <v>5</v>
      </c>
      <c r="B99" s="13" t="s">
        <v>6</v>
      </c>
      <c r="C99" s="7" t="s">
        <v>7</v>
      </c>
      <c r="D99" s="45" t="s">
        <v>8</v>
      </c>
      <c r="E99" s="46"/>
    </row>
    <row r="100" spans="1:5" ht="18" x14ac:dyDescent="0.25">
      <c r="A100" s="4" t="str">
        <f>VLOOKUP(B100,'[1]LISTADO ATM'!$A$2:$C$817,3,0)</f>
        <v>SUR</v>
      </c>
      <c r="B100" s="4">
        <v>870</v>
      </c>
      <c r="C100" s="9" t="str">
        <f>VLOOKUP(B100,'[1]LISTADO ATM'!$A$2:$B$816,2,0)</f>
        <v xml:space="preserve">ATM Willbes Dominicana (Barahona) </v>
      </c>
      <c r="D100" s="47" t="s">
        <v>14</v>
      </c>
      <c r="E100" s="48"/>
    </row>
    <row r="101" spans="1:5" ht="18" x14ac:dyDescent="0.25">
      <c r="A101" s="4" t="str">
        <f>VLOOKUP(B101,'[1]LISTADO ATM'!$A$2:$C$817,3,0)</f>
        <v>DISTRITO NACIONAL</v>
      </c>
      <c r="B101" s="4">
        <v>549</v>
      </c>
      <c r="C101" s="9" t="str">
        <f>VLOOKUP(B101,'[1]LISTADO ATM'!$A$2:$B$816,2,0)</f>
        <v xml:space="preserve">ATM Ministerio de Turismo (Oficinas Gubernamentales) </v>
      </c>
      <c r="D101" s="47" t="s">
        <v>14</v>
      </c>
      <c r="E101" s="48"/>
    </row>
    <row r="102" spans="1:5" ht="18" x14ac:dyDescent="0.25">
      <c r="A102" s="4" t="str">
        <f>VLOOKUP(B102,'[1]LISTADO ATM'!$A$2:$C$817,3,0)</f>
        <v>ESTE</v>
      </c>
      <c r="B102" s="4">
        <v>963</v>
      </c>
      <c r="C102" s="9" t="str">
        <f>VLOOKUP(B102,'[1]LISTADO ATM'!$A$2:$B$816,2,0)</f>
        <v xml:space="preserve">ATM Multiplaza La Romana </v>
      </c>
      <c r="D102" s="47" t="s">
        <v>17</v>
      </c>
      <c r="E102" s="48"/>
    </row>
    <row r="103" spans="1:5" ht="18" x14ac:dyDescent="0.25">
      <c r="A103" s="4" t="str">
        <f>VLOOKUP(B103,'[1]LISTADO ATM'!$A$2:$C$817,3,0)</f>
        <v>SUR</v>
      </c>
      <c r="B103" s="4">
        <v>33</v>
      </c>
      <c r="C103" s="9" t="str">
        <f>VLOOKUP(B103,'[1]LISTADO ATM'!$A$2:$B$816,2,0)</f>
        <v xml:space="preserve">ATM UNP Juan de Herrera </v>
      </c>
      <c r="D103" s="47" t="s">
        <v>14</v>
      </c>
      <c r="E103" s="48"/>
    </row>
    <row r="104" spans="1:5" ht="18" x14ac:dyDescent="0.25">
      <c r="A104" s="4" t="str">
        <f>VLOOKUP(B104,'[1]LISTADO ATM'!$A$2:$C$817,3,0)</f>
        <v>DISTRITO NACIONAL</v>
      </c>
      <c r="B104" s="4">
        <v>382</v>
      </c>
      <c r="C104" s="9" t="str">
        <f>VLOOKUP(B104,'[1]LISTADO ATM'!$A$2:$B$816,2,0)</f>
        <v>ATM Estación del Metro María Montés</v>
      </c>
      <c r="D104" s="47" t="s">
        <v>14</v>
      </c>
      <c r="E104" s="48"/>
    </row>
    <row r="105" spans="1:5" ht="18" x14ac:dyDescent="0.25">
      <c r="A105" s="4" t="str">
        <f>VLOOKUP(B105,'[1]LISTADO ATM'!$A$2:$C$817,3,0)</f>
        <v>DISTRITO NACIONAL</v>
      </c>
      <c r="B105" s="4">
        <v>494</v>
      </c>
      <c r="C105" s="9" t="str">
        <f>VLOOKUP(B105,'[1]LISTADO ATM'!$A$2:$B$816,2,0)</f>
        <v xml:space="preserve">ATM Oficina Blue Mall </v>
      </c>
      <c r="D105" s="47" t="s">
        <v>14</v>
      </c>
      <c r="E105" s="48"/>
    </row>
    <row r="106" spans="1:5" ht="18" x14ac:dyDescent="0.25">
      <c r="A106" s="4" t="str">
        <f>VLOOKUP(B106,'[1]LISTADO ATM'!$A$2:$C$817,3,0)</f>
        <v>DISTRITO NACIONAL</v>
      </c>
      <c r="B106" s="4">
        <v>514</v>
      </c>
      <c r="C106" s="9" t="str">
        <f>VLOOKUP(B106,'[1]LISTADO ATM'!$A$2:$B$816,2,0)</f>
        <v>ATM Autoservicio Charles de Gaulle</v>
      </c>
      <c r="D106" s="47" t="s">
        <v>14</v>
      </c>
      <c r="E106" s="48"/>
    </row>
    <row r="107" spans="1:5" ht="18" x14ac:dyDescent="0.25">
      <c r="A107" s="4" t="str">
        <f>VLOOKUP(B107,'[1]LISTADO ATM'!$A$2:$C$817,3,0)</f>
        <v>SUR</v>
      </c>
      <c r="B107" s="4">
        <v>297</v>
      </c>
      <c r="C107" s="9" t="str">
        <f>VLOOKUP(B107,'[1]LISTADO ATM'!$A$2:$B$816,2,0)</f>
        <v xml:space="preserve">ATM S/M Cadena Ocoa </v>
      </c>
      <c r="D107" s="47" t="s">
        <v>17</v>
      </c>
      <c r="E107" s="48"/>
    </row>
    <row r="108" spans="1:5" ht="18" x14ac:dyDescent="0.25">
      <c r="A108" s="4" t="str">
        <f>VLOOKUP(B108,'[1]LISTADO ATM'!$A$2:$C$817,3,0)</f>
        <v>NORTE</v>
      </c>
      <c r="B108" s="4">
        <v>463</v>
      </c>
      <c r="C108" s="9" t="str">
        <f>VLOOKUP(B108,'[1]LISTADO ATM'!$A$2:$B$816,2,0)</f>
        <v xml:space="preserve">ATM La Sirena El Embrujo </v>
      </c>
      <c r="D108" s="47" t="s">
        <v>17</v>
      </c>
      <c r="E108" s="48"/>
    </row>
    <row r="109" spans="1:5" ht="21" customHeight="1" x14ac:dyDescent="0.25">
      <c r="A109" s="4" t="str">
        <f>VLOOKUP(B109,'[1]LISTADO ATM'!$A$2:$C$817,3,0)</f>
        <v>DISTRITO NACIONAL</v>
      </c>
      <c r="B109" s="4">
        <v>557</v>
      </c>
      <c r="C109" s="9" t="str">
        <f>VLOOKUP(B109,'[1]LISTADO ATM'!$A$2:$B$816,2,0)</f>
        <v xml:space="preserve">ATM Multicentro La Sirena Ave. Mella </v>
      </c>
      <c r="D109" s="47" t="s">
        <v>16</v>
      </c>
      <c r="E109" s="48"/>
    </row>
    <row r="110" spans="1:5" ht="18" x14ac:dyDescent="0.25">
      <c r="A110" s="4" t="str">
        <f>VLOOKUP(B110,'[1]LISTADO ATM'!$A$2:$C$817,3,0)</f>
        <v>DISTRITO NACIONAL</v>
      </c>
      <c r="B110" s="4">
        <v>20</v>
      </c>
      <c r="C110" s="9" t="str">
        <f>VLOOKUP(B110,'[1]LISTADO ATM'!$A$2:$B$816,2,0)</f>
        <v>ATM S/M Aprezio Las Palmas</v>
      </c>
      <c r="D110" s="47" t="s">
        <v>17</v>
      </c>
      <c r="E110" s="48"/>
    </row>
    <row r="111" spans="1:5" ht="18" x14ac:dyDescent="0.25">
      <c r="A111" s="4" t="str">
        <f>VLOOKUP(B111,'[1]LISTADO ATM'!$A$2:$C$817,3,0)</f>
        <v>NORTE</v>
      </c>
      <c r="B111" s="4">
        <v>94</v>
      </c>
      <c r="C111" s="9" t="str">
        <f>VLOOKUP(B111,'[1]LISTADO ATM'!$A$2:$B$816,2,0)</f>
        <v xml:space="preserve">ATM Centro de Caja Porvenir (San Francisco) </v>
      </c>
      <c r="D111" s="47" t="s">
        <v>14</v>
      </c>
      <c r="E111" s="48"/>
    </row>
    <row r="112" spans="1:5" ht="18" x14ac:dyDescent="0.25">
      <c r="A112" s="4" t="str">
        <f>VLOOKUP(B112,'[1]LISTADO ATM'!$A$2:$C$817,3,0)</f>
        <v>NORTE</v>
      </c>
      <c r="B112" s="4">
        <v>283</v>
      </c>
      <c r="C112" s="9" t="str">
        <f>VLOOKUP(B112,'[1]LISTADO ATM'!$A$2:$B$816,2,0)</f>
        <v xml:space="preserve">ATM Oficina Nibaje </v>
      </c>
      <c r="D112" s="47" t="s">
        <v>14</v>
      </c>
      <c r="E112" s="48"/>
    </row>
    <row r="113" spans="1:5" ht="18" x14ac:dyDescent="0.25">
      <c r="A113" s="4" t="str">
        <f>VLOOKUP(B113,'[1]LISTADO ATM'!$A$2:$C$817,3,0)</f>
        <v>DISTRITO NACIONAL</v>
      </c>
      <c r="B113" s="4">
        <v>422</v>
      </c>
      <c r="C113" s="9" t="str">
        <f>VLOOKUP(B113,'[1]LISTADO ATM'!$A$2:$B$816,2,0)</f>
        <v xml:space="preserve">ATM Olé Manoguayabo </v>
      </c>
      <c r="D113" s="47" t="s">
        <v>14</v>
      </c>
      <c r="E113" s="48"/>
    </row>
    <row r="114" spans="1:5" ht="18" x14ac:dyDescent="0.25">
      <c r="A114" s="4" t="str">
        <f>VLOOKUP(B114,'[1]LISTADO ATM'!$A$2:$C$817,3,0)</f>
        <v>ESTE</v>
      </c>
      <c r="B114" s="4">
        <v>613</v>
      </c>
      <c r="C114" s="9" t="str">
        <f>VLOOKUP(B114,'[1]LISTADO ATM'!$A$2:$B$816,2,0)</f>
        <v xml:space="preserve">ATM Almacenes Zaglul (La Altagracia) </v>
      </c>
      <c r="D114" s="47" t="s">
        <v>14</v>
      </c>
      <c r="E114" s="48"/>
    </row>
    <row r="115" spans="1:5" ht="18" x14ac:dyDescent="0.25">
      <c r="A115" s="4" t="str">
        <f>VLOOKUP(B115,'[1]LISTADO ATM'!$A$2:$C$817,3,0)</f>
        <v>ESTE</v>
      </c>
      <c r="B115" s="4">
        <v>651</v>
      </c>
      <c r="C115" s="9" t="str">
        <f>VLOOKUP(B115,'[1]LISTADO ATM'!$A$2:$B$816,2,0)</f>
        <v>ATM Eco Petroleo Romana</v>
      </c>
      <c r="D115" s="47" t="s">
        <v>17</v>
      </c>
      <c r="E115" s="48"/>
    </row>
    <row r="116" spans="1:5" ht="18" x14ac:dyDescent="0.25">
      <c r="A116" s="4" t="str">
        <f>VLOOKUP(B116,'[1]LISTADO ATM'!$A$2:$C$817,3,0)</f>
        <v>NORTE</v>
      </c>
      <c r="B116" s="4">
        <v>664</v>
      </c>
      <c r="C116" s="9" t="str">
        <f>VLOOKUP(B116,'[1]LISTADO ATM'!$A$2:$B$816,2,0)</f>
        <v>ATM S/M Asfer (Constanza)</v>
      </c>
      <c r="D116" s="47" t="s">
        <v>16</v>
      </c>
      <c r="E116" s="48"/>
    </row>
    <row r="117" spans="1:5" ht="18" x14ac:dyDescent="0.25">
      <c r="A117" s="4" t="str">
        <f>VLOOKUP(B117,'[1]LISTADO ATM'!$A$2:$C$817,3,0)</f>
        <v>DISTRITO NACIONAL</v>
      </c>
      <c r="B117" s="4">
        <v>717</v>
      </c>
      <c r="C117" s="9" t="str">
        <f>VLOOKUP(B117,'[1]LISTADO ATM'!$A$2:$B$816,2,0)</f>
        <v xml:space="preserve">ATM Oficina Los Alcarrizos </v>
      </c>
      <c r="D117" s="47" t="s">
        <v>14</v>
      </c>
      <c r="E117" s="48"/>
    </row>
    <row r="118" spans="1:5" ht="18" x14ac:dyDescent="0.25">
      <c r="A118" s="4" t="str">
        <f>VLOOKUP(B118,'[1]LISTADO ATM'!$A$2:$C$817,3,0)</f>
        <v>NORTE</v>
      </c>
      <c r="B118" s="4">
        <v>799</v>
      </c>
      <c r="C118" s="9" t="str">
        <f>VLOOKUP(B118,'[1]LISTADO ATM'!$A$2:$B$816,2,0)</f>
        <v xml:space="preserve">ATM Clínica Corominas (Santiago) </v>
      </c>
      <c r="D118" s="47" t="s">
        <v>14</v>
      </c>
      <c r="E118" s="48"/>
    </row>
    <row r="119" spans="1:5" ht="18" x14ac:dyDescent="0.25">
      <c r="A119" s="4" t="str">
        <f>VLOOKUP(B119,'[1]LISTADO ATM'!$A$2:$C$817,3,0)</f>
        <v>DISTRITO NACIONAL</v>
      </c>
      <c r="B119" s="4">
        <v>875</v>
      </c>
      <c r="C119" s="9" t="str">
        <f>VLOOKUP(B119,'[1]LISTADO ATM'!$A$2:$B$816,2,0)</f>
        <v xml:space="preserve">ATM Texaco Aut. Duarte KM 14 1/2 (Los Alcarrizos) </v>
      </c>
      <c r="D119" s="47" t="s">
        <v>14</v>
      </c>
      <c r="E119" s="48"/>
    </row>
    <row r="120" spans="1:5" ht="18" x14ac:dyDescent="0.25">
      <c r="A120" s="4" t="str">
        <f>VLOOKUP(B120,'[1]LISTADO ATM'!$A$2:$C$817,3,0)</f>
        <v>SUR</v>
      </c>
      <c r="B120" s="4">
        <v>45</v>
      </c>
      <c r="C120" s="9" t="str">
        <f>VLOOKUP(B120,'[1]LISTADO ATM'!$A$2:$B$816,2,0)</f>
        <v xml:space="preserve">ATM Oficina Tamayo </v>
      </c>
      <c r="D120" s="47" t="s">
        <v>14</v>
      </c>
      <c r="E120" s="48"/>
    </row>
    <row r="121" spans="1:5" ht="18" x14ac:dyDescent="0.25">
      <c r="A121" s="4" t="str">
        <f>VLOOKUP(B121,'[1]LISTADO ATM'!$A$2:$C$817,3,0)</f>
        <v>NORTE</v>
      </c>
      <c r="B121" s="4">
        <v>888</v>
      </c>
      <c r="C121" s="9" t="str">
        <f>VLOOKUP(B121,'[1]LISTADO ATM'!$A$2:$B$816,2,0)</f>
        <v>ATM Oficina galeria 56 II (SFM)</v>
      </c>
      <c r="D121" s="47" t="s">
        <v>17</v>
      </c>
      <c r="E121" s="48"/>
    </row>
    <row r="122" spans="1:5" ht="18" x14ac:dyDescent="0.25">
      <c r="A122" s="4" t="str">
        <f>VLOOKUP(B122,'[1]LISTADO ATM'!$A$2:$C$817,3,0)</f>
        <v>ESTE</v>
      </c>
      <c r="B122" s="4">
        <v>188</v>
      </c>
      <c r="C122" s="9" t="str">
        <f>VLOOKUP(B122,'[1]LISTADO ATM'!$A$2:$B$816,2,0)</f>
        <v xml:space="preserve">ATM UNP Miches </v>
      </c>
      <c r="D122" s="47" t="s">
        <v>14</v>
      </c>
      <c r="E122" s="48"/>
    </row>
    <row r="123" spans="1:5" ht="18" x14ac:dyDescent="0.25">
      <c r="A123" s="4" t="str">
        <f>VLOOKUP(B123,'[1]LISTADO ATM'!$A$2:$C$817,3,0)</f>
        <v>NORTE</v>
      </c>
      <c r="B123" s="4">
        <v>749</v>
      </c>
      <c r="C123" s="9" t="str">
        <f>VLOOKUP(B123,'[1]LISTADO ATM'!$A$2:$B$816,2,0)</f>
        <v xml:space="preserve">ATM Oficina Yaque </v>
      </c>
      <c r="D123" s="47" t="s">
        <v>17</v>
      </c>
      <c r="E123" s="48"/>
    </row>
    <row r="124" spans="1:5" ht="18" x14ac:dyDescent="0.25">
      <c r="A124" s="4" t="str">
        <f>VLOOKUP(B124,'[1]LISTADO ATM'!$A$2:$C$817,3,0)</f>
        <v>NORTE</v>
      </c>
      <c r="B124" s="4">
        <v>809</v>
      </c>
      <c r="C124" s="9" t="str">
        <f>VLOOKUP(B124,'[1]LISTADO ATM'!$A$2:$B$816,2,0)</f>
        <v>ATM Yoma (Cotuí)</v>
      </c>
      <c r="D124" s="47" t="s">
        <v>14</v>
      </c>
      <c r="E124" s="48"/>
    </row>
    <row r="125" spans="1:5" ht="18.75" thickBot="1" x14ac:dyDescent="0.3">
      <c r="A125" s="6" t="s">
        <v>11</v>
      </c>
      <c r="B125" s="12">
        <f>COUNT(B100:B124)</f>
        <v>25</v>
      </c>
      <c r="C125" s="21"/>
      <c r="D125" s="38"/>
      <c r="E125" s="40"/>
    </row>
  </sheetData>
  <mergeCells count="36">
    <mergeCell ref="D118:E118"/>
    <mergeCell ref="D119:E119"/>
    <mergeCell ref="D120:E120"/>
    <mergeCell ref="D102:E102"/>
    <mergeCell ref="D109:E109"/>
    <mergeCell ref="D114:E114"/>
    <mergeCell ref="D115:E115"/>
    <mergeCell ref="D110:E110"/>
    <mergeCell ref="D125:E125"/>
    <mergeCell ref="D103:E103"/>
    <mergeCell ref="D104:E104"/>
    <mergeCell ref="D105:E105"/>
    <mergeCell ref="D107:E107"/>
    <mergeCell ref="D108:E108"/>
    <mergeCell ref="D106:E106"/>
    <mergeCell ref="D111:E111"/>
    <mergeCell ref="D112:E112"/>
    <mergeCell ref="D113:E113"/>
    <mergeCell ref="D121:E121"/>
    <mergeCell ref="D122:E122"/>
    <mergeCell ref="D123:E123"/>
    <mergeCell ref="D124:E124"/>
    <mergeCell ref="D116:E116"/>
    <mergeCell ref="D117:E117"/>
    <mergeCell ref="A95:B95"/>
    <mergeCell ref="A96:B96"/>
    <mergeCell ref="A98:E98"/>
    <mergeCell ref="D99:E99"/>
    <mergeCell ref="D101:E101"/>
    <mergeCell ref="D100:E100"/>
    <mergeCell ref="A68:E68"/>
    <mergeCell ref="A1:E1"/>
    <mergeCell ref="A2:E2"/>
    <mergeCell ref="A7:E7"/>
    <mergeCell ref="C10:E10"/>
    <mergeCell ref="A12:E12"/>
  </mergeCells>
  <phoneticPr fontId="11" type="noConversion"/>
  <conditionalFormatting sqref="B126:B1048576">
    <cfRule type="duplicateValues" dxfId="89" priority="80"/>
  </conditionalFormatting>
  <conditionalFormatting sqref="E126:E1048576">
    <cfRule type="duplicateValues" dxfId="88" priority="848"/>
  </conditionalFormatting>
  <conditionalFormatting sqref="B126:B1048576">
    <cfRule type="duplicateValues" dxfId="87" priority="849"/>
    <cfRule type="duplicateValues" dxfId="86" priority="850"/>
    <cfRule type="duplicateValues" dxfId="85" priority="851"/>
    <cfRule type="duplicateValues" dxfId="84" priority="852"/>
  </conditionalFormatting>
  <conditionalFormatting sqref="B126:B1048576">
    <cfRule type="duplicateValues" dxfId="83" priority="853"/>
  </conditionalFormatting>
  <conditionalFormatting sqref="B126:B1048576">
    <cfRule type="duplicateValues" dxfId="82" priority="854"/>
  </conditionalFormatting>
  <conditionalFormatting sqref="B126:B1048576">
    <cfRule type="duplicateValues" dxfId="81" priority="856"/>
    <cfRule type="duplicateValues" dxfId="80" priority="857"/>
    <cfRule type="duplicateValues" dxfId="79" priority="858"/>
  </conditionalFormatting>
  <conditionalFormatting sqref="E74:E76">
    <cfRule type="duplicateValues" dxfId="78" priority="51"/>
  </conditionalFormatting>
  <conditionalFormatting sqref="E20">
    <cfRule type="duplicateValues" dxfId="77" priority="50"/>
  </conditionalFormatting>
  <conditionalFormatting sqref="E9">
    <cfRule type="duplicateValues" dxfId="76" priority="49"/>
  </conditionalFormatting>
  <conditionalFormatting sqref="E18:E19">
    <cfRule type="duplicateValues" dxfId="75" priority="52"/>
  </conditionalFormatting>
  <conditionalFormatting sqref="E32:E33">
    <cfRule type="duplicateValues" dxfId="74" priority="48"/>
  </conditionalFormatting>
  <conditionalFormatting sqref="E125 E93:E102 E66:E73 E1:E8 E10:E17">
    <cfRule type="duplicateValues" dxfId="73" priority="53"/>
  </conditionalFormatting>
  <conditionalFormatting sqref="B93:B125 B1:B55 B66:B83">
    <cfRule type="duplicateValues" dxfId="72" priority="16"/>
    <cfRule type="duplicateValues" dxfId="71" priority="42"/>
    <cfRule type="duplicateValues" dxfId="70" priority="46"/>
    <cfRule type="duplicateValues" dxfId="69" priority="54"/>
  </conditionalFormatting>
  <conditionalFormatting sqref="E36:E41">
    <cfRule type="duplicateValues" dxfId="68" priority="47"/>
  </conditionalFormatting>
  <conditionalFormatting sqref="E107">
    <cfRule type="duplicateValues" dxfId="67" priority="45"/>
  </conditionalFormatting>
  <conditionalFormatting sqref="E108">
    <cfRule type="duplicateValues" dxfId="66" priority="44"/>
  </conditionalFormatting>
  <conditionalFormatting sqref="E109">
    <cfRule type="duplicateValues" dxfId="65" priority="43"/>
  </conditionalFormatting>
  <conditionalFormatting sqref="E78">
    <cfRule type="duplicateValues" dxfId="64" priority="41"/>
  </conditionalFormatting>
  <conditionalFormatting sqref="E42:E44">
    <cfRule type="duplicateValues" dxfId="63" priority="40"/>
  </conditionalFormatting>
  <conditionalFormatting sqref="E45:E48">
    <cfRule type="duplicateValues" dxfId="62" priority="39"/>
  </conditionalFormatting>
  <conditionalFormatting sqref="E79">
    <cfRule type="duplicateValues" dxfId="61" priority="38"/>
  </conditionalFormatting>
  <conditionalFormatting sqref="E80:E81">
    <cfRule type="duplicateValues" dxfId="60" priority="37"/>
  </conditionalFormatting>
  <conditionalFormatting sqref="E82">
    <cfRule type="duplicateValues" dxfId="59" priority="36"/>
  </conditionalFormatting>
  <conditionalFormatting sqref="E49">
    <cfRule type="duplicateValues" dxfId="58" priority="35"/>
  </conditionalFormatting>
  <conditionalFormatting sqref="E110">
    <cfRule type="duplicateValues" dxfId="57" priority="34"/>
  </conditionalFormatting>
  <conditionalFormatting sqref="E111">
    <cfRule type="duplicateValues" dxfId="56" priority="33"/>
  </conditionalFormatting>
  <conditionalFormatting sqref="E112">
    <cfRule type="duplicateValues" dxfId="55" priority="32"/>
  </conditionalFormatting>
  <conditionalFormatting sqref="E113">
    <cfRule type="duplicateValues" dxfId="54" priority="31"/>
  </conditionalFormatting>
  <conditionalFormatting sqref="E114">
    <cfRule type="duplicateValues" dxfId="53" priority="30"/>
  </conditionalFormatting>
  <conditionalFormatting sqref="E115">
    <cfRule type="duplicateValues" dxfId="52" priority="29"/>
  </conditionalFormatting>
  <conditionalFormatting sqref="E116">
    <cfRule type="duplicateValues" dxfId="51" priority="28"/>
  </conditionalFormatting>
  <conditionalFormatting sqref="E117">
    <cfRule type="duplicateValues" dxfId="50" priority="27"/>
  </conditionalFormatting>
  <conditionalFormatting sqref="E118">
    <cfRule type="duplicateValues" dxfId="49" priority="26"/>
  </conditionalFormatting>
  <conditionalFormatting sqref="E119">
    <cfRule type="duplicateValues" dxfId="48" priority="25"/>
  </conditionalFormatting>
  <conditionalFormatting sqref="E120">
    <cfRule type="duplicateValues" dxfId="47" priority="24"/>
  </conditionalFormatting>
  <conditionalFormatting sqref="E50:E51">
    <cfRule type="duplicateValues" dxfId="46" priority="23"/>
  </conditionalFormatting>
  <conditionalFormatting sqref="E52">
    <cfRule type="duplicateValues" dxfId="45" priority="22"/>
  </conditionalFormatting>
  <conditionalFormatting sqref="E53">
    <cfRule type="duplicateValues" dxfId="44" priority="21"/>
  </conditionalFormatting>
  <conditionalFormatting sqref="E54">
    <cfRule type="duplicateValues" dxfId="43" priority="20"/>
  </conditionalFormatting>
  <conditionalFormatting sqref="E122">
    <cfRule type="duplicateValues" dxfId="42" priority="19"/>
  </conditionalFormatting>
  <conditionalFormatting sqref="E123">
    <cfRule type="duplicateValues" dxfId="41" priority="18"/>
  </conditionalFormatting>
  <conditionalFormatting sqref="E124">
    <cfRule type="duplicateValues" dxfId="40" priority="17"/>
  </conditionalFormatting>
  <conditionalFormatting sqref="E121">
    <cfRule type="duplicateValues" dxfId="39" priority="55"/>
  </conditionalFormatting>
  <conditionalFormatting sqref="B84">
    <cfRule type="duplicateValues" dxfId="38" priority="11"/>
    <cfRule type="duplicateValues" dxfId="37" priority="12"/>
    <cfRule type="duplicateValues" dxfId="36" priority="13"/>
    <cfRule type="duplicateValues" dxfId="35" priority="14"/>
  </conditionalFormatting>
  <conditionalFormatting sqref="E84">
    <cfRule type="duplicateValues" dxfId="34" priority="15"/>
  </conditionalFormatting>
  <conditionalFormatting sqref="B93:B125 B1:B55 B66:B84">
    <cfRule type="duplicateValues" dxfId="33" priority="10"/>
  </conditionalFormatting>
  <conditionalFormatting sqref="B85">
    <cfRule type="duplicateValues" dxfId="32" priority="5"/>
    <cfRule type="duplicateValues" dxfId="31" priority="6"/>
    <cfRule type="duplicateValues" dxfId="30" priority="7"/>
    <cfRule type="duplicateValues" dxfId="29" priority="8"/>
  </conditionalFormatting>
  <conditionalFormatting sqref="E85">
    <cfRule type="duplicateValues" dxfId="28" priority="9"/>
  </conditionalFormatting>
  <conditionalFormatting sqref="B85">
    <cfRule type="duplicateValues" dxfId="27" priority="4"/>
  </conditionalFormatting>
  <conditionalFormatting sqref="B85">
    <cfRule type="duplicateValues" dxfId="26" priority="3"/>
  </conditionalFormatting>
  <conditionalFormatting sqref="B93:B125 B1:B55 B66:B85">
    <cfRule type="duplicateValues" dxfId="25" priority="2"/>
  </conditionalFormatting>
  <conditionalFormatting sqref="B1:B125">
    <cfRule type="duplicateValues" dxfId="24" priority="1"/>
  </conditionalFormatting>
  <conditionalFormatting sqref="B66:B125 B1:B63">
    <cfRule type="duplicateValues" dxfId="23" priority="56"/>
    <cfRule type="duplicateValues" dxfId="22" priority="57"/>
    <cfRule type="duplicateValues" dxfId="21" priority="58"/>
  </conditionalFormatting>
  <conditionalFormatting sqref="B64:B65">
    <cfRule type="duplicateValues" dxfId="20" priority="59"/>
    <cfRule type="duplicateValues" dxfId="19" priority="60"/>
    <cfRule type="duplicateValues" dxfId="18" priority="61"/>
    <cfRule type="duplicateValues" dxfId="17" priority="62"/>
  </conditionalFormatting>
  <conditionalFormatting sqref="B64:B65">
    <cfRule type="duplicateValues" dxfId="16" priority="63"/>
  </conditionalFormatting>
  <conditionalFormatting sqref="B64:B65">
    <cfRule type="duplicateValues" dxfId="15" priority="64"/>
    <cfRule type="duplicateValues" dxfId="14" priority="65"/>
    <cfRule type="duplicateValues" dxfId="13" priority="66"/>
  </conditionalFormatting>
  <conditionalFormatting sqref="B56:B63">
    <cfRule type="duplicateValues" dxfId="12" priority="67"/>
  </conditionalFormatting>
  <conditionalFormatting sqref="E55:E65 E21:E31 E34:E35">
    <cfRule type="duplicateValues" dxfId="11" priority="68"/>
  </conditionalFormatting>
  <conditionalFormatting sqref="B56:B63">
    <cfRule type="duplicateValues" dxfId="10" priority="69"/>
    <cfRule type="duplicateValues" dxfId="9" priority="70"/>
    <cfRule type="duplicateValues" dxfId="8" priority="71"/>
    <cfRule type="duplicateValues" dxfId="7" priority="72"/>
  </conditionalFormatting>
  <conditionalFormatting sqref="E86:E92 E77 E83">
    <cfRule type="duplicateValues" dxfId="6" priority="73"/>
  </conditionalFormatting>
  <conditionalFormatting sqref="B86:B92">
    <cfRule type="duplicateValues" dxfId="5" priority="74"/>
    <cfRule type="duplicateValues" dxfId="4" priority="75"/>
    <cfRule type="duplicateValues" dxfId="3" priority="76"/>
    <cfRule type="duplicateValues" dxfId="2" priority="77"/>
  </conditionalFormatting>
  <conditionalFormatting sqref="B86:B92">
    <cfRule type="duplicateValues" dxfId="1" priority="78"/>
  </conditionalFormatting>
  <conditionalFormatting sqref="E103:E106">
    <cfRule type="duplicateValues" dxfId="0" priority="79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Jeffrey Martinez Perez</cp:lastModifiedBy>
  <dcterms:created xsi:type="dcterms:W3CDTF">2020-12-19T20:17:28Z</dcterms:created>
  <dcterms:modified xsi:type="dcterms:W3CDTF">2021-03-02T08:22:51Z</dcterms:modified>
</cp:coreProperties>
</file>