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3\"/>
    </mc:Choice>
  </mc:AlternateContent>
  <bookViews>
    <workbookView xWindow="0" yWindow="0" windowWidth="19575" windowHeight="8445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  <c r="A92" i="1"/>
  <c r="C90" i="1"/>
  <c r="A90" i="1"/>
  <c r="C89" i="1"/>
  <c r="A89" i="1"/>
  <c r="C91" i="1"/>
  <c r="A91" i="1"/>
  <c r="B47" i="1" l="1"/>
  <c r="C85" i="1" l="1"/>
  <c r="C86" i="1"/>
  <c r="C87" i="1"/>
  <c r="A84" i="1"/>
  <c r="A85" i="1"/>
  <c r="A86" i="1"/>
  <c r="A87" i="1"/>
  <c r="A88" i="1"/>
  <c r="C83" i="1"/>
  <c r="C84" i="1"/>
  <c r="C88" i="1"/>
  <c r="A83" i="1"/>
  <c r="C41" i="1"/>
  <c r="C42" i="1"/>
  <c r="C43" i="1"/>
  <c r="C44" i="1"/>
  <c r="C45" i="1"/>
  <c r="C46" i="1"/>
  <c r="A41" i="1"/>
  <c r="A42" i="1"/>
  <c r="A43" i="1"/>
  <c r="A44" i="1"/>
  <c r="A45" i="1"/>
  <c r="A46" i="1"/>
  <c r="C37" i="1"/>
  <c r="C38" i="1"/>
  <c r="C39" i="1"/>
  <c r="C40" i="1"/>
  <c r="A37" i="1"/>
  <c r="A38" i="1"/>
  <c r="A39" i="1"/>
  <c r="A40" i="1"/>
  <c r="C78" i="1" l="1"/>
  <c r="C79" i="1"/>
  <c r="C80" i="1"/>
  <c r="C81" i="1"/>
  <c r="A78" i="1"/>
  <c r="A79" i="1"/>
  <c r="A80" i="1"/>
  <c r="A81" i="1"/>
  <c r="A82" i="1"/>
  <c r="B10" i="1"/>
  <c r="B64" i="1"/>
  <c r="B93" i="1"/>
  <c r="C73" i="1"/>
  <c r="C74" i="1"/>
  <c r="C75" i="1"/>
  <c r="C76" i="1"/>
  <c r="C77" i="1"/>
  <c r="C82" i="1"/>
  <c r="A73" i="1"/>
  <c r="A74" i="1"/>
  <c r="A75" i="1"/>
  <c r="A76" i="1"/>
  <c r="A77" i="1"/>
  <c r="C58" i="1"/>
  <c r="C59" i="1"/>
  <c r="C60" i="1"/>
  <c r="C61" i="1"/>
  <c r="C62" i="1"/>
  <c r="C63" i="1"/>
  <c r="A58" i="1"/>
  <c r="A59" i="1"/>
  <c r="A60" i="1"/>
  <c r="A61" i="1"/>
  <c r="A62" i="1"/>
  <c r="A63" i="1"/>
  <c r="C32" i="1"/>
  <c r="C33" i="1"/>
  <c r="C34" i="1"/>
  <c r="C35" i="1"/>
  <c r="C36" i="1"/>
  <c r="A32" i="1"/>
  <c r="A33" i="1"/>
  <c r="A34" i="1"/>
  <c r="A35" i="1"/>
  <c r="A36" i="1"/>
  <c r="C9" i="1"/>
  <c r="A9" i="1"/>
  <c r="C29" i="1"/>
  <c r="C30" i="1"/>
  <c r="C31" i="1"/>
  <c r="A29" i="1"/>
  <c r="A30" i="1"/>
  <c r="A31" i="1"/>
  <c r="A20" i="1"/>
  <c r="C20" i="1"/>
  <c r="C26" i="1" l="1"/>
  <c r="C27" i="1"/>
  <c r="A26" i="1"/>
  <c r="A27" i="1"/>
  <c r="C25" i="1"/>
  <c r="C28" i="1"/>
  <c r="A25" i="1"/>
  <c r="A28" i="1"/>
  <c r="C72" i="1"/>
  <c r="A72" i="1"/>
  <c r="C24" i="1"/>
  <c r="C57" i="1"/>
  <c r="A57" i="1"/>
  <c r="C21" i="1"/>
  <c r="C22" i="1"/>
  <c r="C23" i="1"/>
  <c r="A21" i="1"/>
  <c r="A22" i="1"/>
  <c r="A23" i="1"/>
  <c r="C18" i="1"/>
  <c r="C19" i="1"/>
  <c r="A18" i="1"/>
  <c r="A19" i="1"/>
  <c r="C56" i="1"/>
  <c r="A56" i="1"/>
  <c r="C16" i="1"/>
  <c r="C17" i="1"/>
  <c r="A16" i="1"/>
  <c r="A17" i="1"/>
  <c r="A24" i="1"/>
  <c r="C71" i="1" l="1"/>
  <c r="A71" i="1"/>
  <c r="C55" i="1"/>
  <c r="A55" i="1"/>
  <c r="C54" i="1"/>
  <c r="A54" i="1"/>
  <c r="C53" i="1"/>
  <c r="A53" i="1"/>
  <c r="C52" i="1"/>
  <c r="A52" i="1"/>
  <c r="C51" i="1"/>
  <c r="A51" i="1"/>
  <c r="A67" i="1"/>
  <c r="C15" i="1"/>
  <c r="A15" i="1"/>
  <c r="C14" i="1"/>
  <c r="A14" i="1"/>
</calcChain>
</file>

<file path=xl/sharedStrings.xml><?xml version="1.0" encoding="utf-8"?>
<sst xmlns="http://schemas.openxmlformats.org/spreadsheetml/2006/main" count="101" uniqueCount="21">
  <si>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</si>
  <si>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</si>
  <si>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</si>
  <si>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</si>
  <si>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</si>
  <si>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</si>
  <si>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</si>
  <si>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</si>
  <si>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</si>
  <si>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</si>
  <si>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</si>
  <si>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</si>
  <si>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</si>
  <si>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</si>
  <si>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</si>
  <si>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</si>
  <si>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</si>
  <si>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SIN EFECTIVO</t>
  </si>
  <si>
    <t xml:space="preserve">GAVETAS VACIAS + GAVETAS FALLANDO </t>
  </si>
  <si>
    <t>Abastecido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</si>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</sst>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Hoja1!$B$49:$B$50</c:f>
              <c:strCache>
                <c:ptCount val="2"/>
                <c:pt idx="0">
                  <c:v>GAVETAS VACIAS + GAVETAS FALLANDO </c:v>
                </c:pt>
                <c:pt idx="1">
                  <c:v>ATM UNIDAD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Hoja1!$A$51:$A$64</c:f>
              <c:strCache>
                <c:ptCount val="14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SUR</c:v>
                </c:pt>
                <c:pt idx="13">
                  <c:v>TOTAL</c:v>
                </c:pt>
              </c:strCache>
            </c:strRef>
          </c:cat>
          <c:val>
            <c:numRef>
              <c:f>Hoja1!$B$51:$B$64</c:f>
              <c:numCache>
                <c:formatCode>General</c:formatCode>
                <c:ptCount val="14"/>
                <c:pt idx="0">
                  <c:v>627</c:v>
                </c:pt>
                <c:pt idx="1">
                  <c:v>330</c:v>
                </c:pt>
                <c:pt idx="2">
                  <c:v>688</c:v>
                </c:pt>
                <c:pt idx="3">
                  <c:v>801</c:v>
                </c:pt>
                <c:pt idx="4">
                  <c:v>570</c:v>
                </c:pt>
                <c:pt idx="5">
                  <c:v>463</c:v>
                </c:pt>
                <c:pt idx="6">
                  <c:v>590</c:v>
                </c:pt>
                <c:pt idx="7">
                  <c:v>749</c:v>
                </c:pt>
                <c:pt idx="8">
                  <c:v>911</c:v>
                </c:pt>
                <c:pt idx="9">
                  <c:v>580</c:v>
                </c:pt>
                <c:pt idx="10">
                  <c:v>147</c:v>
                </c:pt>
                <c:pt idx="11">
                  <c:v>957</c:v>
                </c:pt>
                <c:pt idx="12">
                  <c:v>871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tx>
            <c:strRef>
              <c:f>Hoja1!$C$49:$C$50</c:f>
              <c:strCache>
                <c:ptCount val="2"/>
                <c:pt idx="0">
                  <c:v>GAVETAS VACIAS + GAVETAS FALLANDO </c:v>
                </c:pt>
                <c:pt idx="1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Hoja1!$A$51:$A$64</c:f>
              <c:strCache>
                <c:ptCount val="14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SUR</c:v>
                </c:pt>
                <c:pt idx="13">
                  <c:v>TOTAL</c:v>
                </c:pt>
              </c:strCache>
            </c:strRef>
          </c:cat>
          <c:val>
            <c:numRef>
              <c:f>Hoja1!$C$51:$C$64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tx>
            <c:strRef>
              <c:f>Hoja1!$D$49:$D$50</c:f>
              <c:strCache>
                <c:ptCount val="2"/>
                <c:pt idx="0">
                  <c:v>GAVETAS VACIAS + GAVETAS FALLANDO </c:v>
                </c:pt>
                <c:pt idx="1">
                  <c:v>ESTATUS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Hoja1!$A$51:$A$64</c:f>
              <c:strCache>
                <c:ptCount val="14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SUR</c:v>
                </c:pt>
                <c:pt idx="13">
                  <c:v>TOTAL</c:v>
                </c:pt>
              </c:strCache>
            </c:strRef>
          </c:cat>
          <c:val>
            <c:numRef>
              <c:f>Hoja1!$D$51:$D$64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tx>
            <c:strRef>
              <c:f>Hoja1!$E$49:$E$50</c:f>
              <c:strCache>
                <c:ptCount val="2"/>
                <c:pt idx="0">
                  <c:v>GAVETAS VACIAS + GAVETAS FALLANDO </c:v>
                </c:pt>
                <c:pt idx="1">
                  <c:v>TICKET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Hoja1!$A$51:$A$64</c:f>
              <c:strCache>
                <c:ptCount val="14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SUR</c:v>
                </c:pt>
                <c:pt idx="13">
                  <c:v>TOTAL</c:v>
                </c:pt>
              </c:strCache>
            </c:strRef>
          </c:cat>
          <c:val>
            <c:numRef>
              <c:f>Hoja1!$E$51:$E$64</c:f>
              <c:numCache>
                <c:formatCode>General</c:formatCode>
                <c:ptCount val="14"/>
                <c:pt idx="0">
                  <c:v>335805638</c:v>
                </c:pt>
                <c:pt idx="1">
                  <c:v>335805892</c:v>
                </c:pt>
                <c:pt idx="2">
                  <c:v>335807923</c:v>
                </c:pt>
                <c:pt idx="3">
                  <c:v>335807938</c:v>
                </c:pt>
                <c:pt idx="4">
                  <c:v>335807940</c:v>
                </c:pt>
                <c:pt idx="5">
                  <c:v>335808315</c:v>
                </c:pt>
                <c:pt idx="6">
                  <c:v>335809122</c:v>
                </c:pt>
                <c:pt idx="7">
                  <c:v>335808904</c:v>
                </c:pt>
                <c:pt idx="8">
                  <c:v>335809364</c:v>
                </c:pt>
                <c:pt idx="9">
                  <c:v>335809382</c:v>
                </c:pt>
                <c:pt idx="10">
                  <c:v>335809391</c:v>
                </c:pt>
                <c:pt idx="11">
                  <c:v>335809453</c:v>
                </c:pt>
                <c:pt idx="12">
                  <c:v>335809454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13" zoomScale="78" zoomScaleNormal="78" workbookViewId="0">
      <selection activeCell="E24" sqref="E24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8" bestFit="1" customWidth="1"/>
    <col min="3" max="3" width="88.85546875" customWidth="1"/>
    <col min="4" max="4" width="45" customWidth="1"/>
    <col min="5" max="5" width="23.28515625" customWidth="1"/>
  </cols>
  <sheetData>
    <row r="1" spans="1:7" ht="22.5" customHeight="1" x14ac:dyDescent="0.25">
      <c r="A1" s="39" t="s">
        <v>1</v>
      </c>
      <c r="B1" s="40"/>
      <c r="C1" s="40"/>
      <c r="D1" s="40"/>
      <c r="E1" s="41"/>
    </row>
    <row r="2" spans="1:7" ht="25.5" customHeight="1" x14ac:dyDescent="0.25">
      <c r="A2" s="42" t="s">
        <v>0</v>
      </c>
      <c r="B2" s="43"/>
      <c r="C2" s="43"/>
      <c r="D2" s="43"/>
      <c r="E2" s="44"/>
    </row>
    <row r="3" spans="1:7" ht="18" x14ac:dyDescent="0.25">
      <c r="B3" s="1"/>
      <c r="C3" s="1"/>
      <c r="D3" s="1"/>
      <c r="E3" s="17"/>
    </row>
    <row r="4" spans="1:7" ht="18.75" thickBot="1" x14ac:dyDescent="0.3">
      <c r="A4" s="14" t="s">
        <v>2</v>
      </c>
      <c r="B4" s="16">
        <v>44230.708333333336</v>
      </c>
      <c r="C4" s="1"/>
      <c r="D4" s="1"/>
      <c r="E4" s="18"/>
    </row>
    <row r="5" spans="1:7" ht="18.75" thickBot="1" x14ac:dyDescent="0.3">
      <c r="A5" s="14" t="s">
        <v>3</v>
      </c>
      <c r="B5" s="16">
        <v>44258.25</v>
      </c>
      <c r="C5" s="15"/>
      <c r="D5" s="1"/>
      <c r="E5" s="18"/>
    </row>
    <row r="6" spans="1:7" ht="18" x14ac:dyDescent="0.25">
      <c r="B6" s="1"/>
      <c r="C6" s="1"/>
      <c r="D6" s="1"/>
      <c r="E6" s="20"/>
    </row>
    <row r="7" spans="1:7" ht="18" customHeight="1" x14ac:dyDescent="0.25">
      <c r="A7" s="45" t="s">
        <v>4</v>
      </c>
      <c r="B7" s="46"/>
      <c r="C7" s="46"/>
      <c r="D7" s="46"/>
      <c r="E7" s="47"/>
    </row>
    <row r="8" spans="1:7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7" ht="18" x14ac:dyDescent="0.25">
      <c r="A9" s="9" t="e">
        <f>VLOOKUP(B9,'[1]LISTADO ATM'!$A$2:$C$817,3,0)</f>
        <v>#N/A</v>
      </c>
      <c r="B9" s="4"/>
      <c r="C9" s="4" t="e">
        <f>VLOOKUP(B9,'[1]LISTADO ATM'!$A$2:$B$816,2,0)</f>
        <v>#N/A</v>
      </c>
      <c r="D9" s="24" t="s">
        <v>19</v>
      </c>
      <c r="E9" s="26"/>
    </row>
    <row r="10" spans="1:7" ht="18.75" thickBot="1" x14ac:dyDescent="0.3">
      <c r="A10" s="6" t="s">
        <v>11</v>
      </c>
      <c r="B10" s="12">
        <f>COUNT(B9:B9)</f>
        <v>0</v>
      </c>
      <c r="C10" s="48"/>
      <c r="D10" s="49"/>
      <c r="E10" s="50"/>
    </row>
    <row r="11" spans="1:7" ht="15.75" thickBot="1" x14ac:dyDescent="0.3">
      <c r="E11" s="8"/>
    </row>
    <row r="12" spans="1:7" ht="18.75" thickBot="1" x14ac:dyDescent="0.3">
      <c r="A12" s="30" t="s">
        <v>17</v>
      </c>
      <c r="B12" s="31"/>
      <c r="C12" s="31"/>
      <c r="D12" s="31"/>
      <c r="E12" s="32"/>
      <c r="G12" s="16"/>
    </row>
    <row r="13" spans="1:7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7" ht="18" x14ac:dyDescent="0.25">
      <c r="A14" s="9" t="e">
        <f>VLOOKUP(B14,'[1]LISTADO ATM'!$A$2:$C$817,3,0)</f>
        <v>#N/A</v>
      </c>
      <c r="B14" s="4">
        <v>369</v>
      </c>
      <c r="C14" s="4" t="e">
        <f>VLOOKUP(B14,'[1]LISTADO ATM'!$A$2:$B$816,2,0)</f>
        <v>#N/A</v>
      </c>
      <c r="D14" s="22" t="s">
        <v>10</v>
      </c>
      <c r="E14" s="25">
        <v>335807929</v>
      </c>
    </row>
    <row r="15" spans="1:7" ht="18" x14ac:dyDescent="0.25">
      <c r="A15" s="9" t="str">
        <f>VLOOKUP(B15,'[1]LISTADO ATM'!$A$2:$C$817,3,0)</f>
        <v>DISTRITO NACIONAL</v>
      </c>
      <c r="B15" s="4">
        <v>671</v>
      </c>
      <c r="C15" s="4" t="str">
        <f>VLOOKUP(B15,'[1]LISTADO ATM'!$A$2:$B$816,2,0)</f>
        <v>ATM Ayuntamiento Sto. Dgo. Norte</v>
      </c>
      <c r="D15" s="22" t="s">
        <v>10</v>
      </c>
      <c r="E15" s="25">
        <v>335807935</v>
      </c>
    </row>
    <row r="16" spans="1:7" ht="18" x14ac:dyDescent="0.25">
      <c r="A16" s="9" t="str">
        <f>VLOOKUP(B16,'[1]LISTADO ATM'!$A$2:$C$817,3,0)</f>
        <v>DISTRITO NACIONAL</v>
      </c>
      <c r="B16" s="4">
        <v>875</v>
      </c>
      <c r="C16" s="4" t="str">
        <f>VLOOKUP(B16,'[1]LISTADO ATM'!$A$2:$B$816,2,0)</f>
        <v xml:space="preserve">ATM Texaco Aut. Duarte KM 14 1/2 (Los Alcarrizos) </v>
      </c>
      <c r="D16" s="22" t="s">
        <v>10</v>
      </c>
      <c r="E16" s="25">
        <v>335805687</v>
      </c>
    </row>
    <row r="17" spans="1:5" ht="18" x14ac:dyDescent="0.25">
      <c r="A17" s="9" t="str">
        <f>VLOOKUP(B17,'[1]LISTADO ATM'!$A$2:$C$817,3,0)</f>
        <v>DISTRITO NACIONAL</v>
      </c>
      <c r="B17" s="4">
        <v>422</v>
      </c>
      <c r="C17" s="4" t="str">
        <f>VLOOKUP(B17,'[1]LISTADO ATM'!$A$2:$B$816,2,0)</f>
        <v xml:space="preserve">ATM Olé Manoguayabo </v>
      </c>
      <c r="D17" s="22" t="s">
        <v>10</v>
      </c>
      <c r="E17" s="25">
        <v>335808271</v>
      </c>
    </row>
    <row r="18" spans="1:5" ht="18" x14ac:dyDescent="0.25">
      <c r="A18" s="9" t="str">
        <f>VLOOKUP(B18,'[1]LISTADO ATM'!$A$2:$C$817,3,0)</f>
        <v>NORTE</v>
      </c>
      <c r="B18" s="4">
        <v>283</v>
      </c>
      <c r="C18" s="4" t="str">
        <f>VLOOKUP(B18,'[1]LISTADO ATM'!$A$2:$B$816,2,0)</f>
        <v xml:space="preserve">ATM Oficina Nibaje </v>
      </c>
      <c r="D18" s="22" t="s">
        <v>10</v>
      </c>
      <c r="E18" s="25">
        <v>335808345</v>
      </c>
    </row>
    <row r="19" spans="1:5" ht="18" x14ac:dyDescent="0.25">
      <c r="A19" s="9" t="str">
        <f>VLOOKUP(B19,'[1]LISTADO ATM'!$A$2:$C$817,3,0)</f>
        <v>DISTRITO NACIONAL</v>
      </c>
      <c r="B19" s="4">
        <v>212</v>
      </c>
      <c r="C19" s="4" t="str">
        <f>VLOOKUP(B19,'[1]LISTADO ATM'!$A$2:$B$816,2,0)</f>
        <v>ATM Universidad Nacional Evangélica (Santo Domingo)</v>
      </c>
      <c r="D19" s="22" t="s">
        <v>10</v>
      </c>
      <c r="E19" s="25">
        <v>335808379</v>
      </c>
    </row>
    <row r="20" spans="1:5" ht="21.75" customHeight="1" x14ac:dyDescent="0.25">
      <c r="A20" s="9" t="str">
        <f>VLOOKUP(B20,'[1]LISTADO ATM'!$A$2:$C$817,3,0)</f>
        <v>DISTRITO NACIONAL</v>
      </c>
      <c r="B20" s="4">
        <v>24</v>
      </c>
      <c r="C20" s="4" t="str">
        <f>VLOOKUP(B20,'[1]LISTADO ATM'!$A$2:$B$816,2,0)</f>
        <v xml:space="preserve">ATM Oficina Eusebio Manzueta </v>
      </c>
      <c r="D20" s="22" t="s">
        <v>10</v>
      </c>
      <c r="E20" s="25">
        <v>335808861</v>
      </c>
    </row>
    <row r="21" spans="1:5" ht="18" x14ac:dyDescent="0.25">
      <c r="A21" s="9" t="str">
        <f>VLOOKUP(B21,'[1]LISTADO ATM'!$A$2:$C$817,3,0)</f>
        <v>DISTRITO NACIONAL</v>
      </c>
      <c r="B21" s="4">
        <v>494</v>
      </c>
      <c r="C21" s="4" t="str">
        <f>VLOOKUP(B21,'[1]LISTADO ATM'!$A$2:$B$816,2,0)</f>
        <v xml:space="preserve">ATM Oficina Blue Mall </v>
      </c>
      <c r="D21" s="22" t="s">
        <v>10</v>
      </c>
      <c r="E21" s="25">
        <v>335808885</v>
      </c>
    </row>
    <row r="22" spans="1:5" ht="18" x14ac:dyDescent="0.25">
      <c r="A22" s="9" t="str">
        <f>VLOOKUP(B22,'[1]LISTADO ATM'!$A$2:$C$817,3,0)</f>
        <v>DISTRITO NACIONAL</v>
      </c>
      <c r="B22" s="4">
        <v>629</v>
      </c>
      <c r="C22" s="4" t="str">
        <f>VLOOKUP(B22,'[1]LISTADO ATM'!$A$2:$B$816,2,0)</f>
        <v xml:space="preserve">ATM Oficina Americana Independencia I </v>
      </c>
      <c r="D22" s="22" t="s">
        <v>10</v>
      </c>
      <c r="E22" s="25">
        <v>335808894</v>
      </c>
    </row>
    <row r="23" spans="1:5" ht="18" x14ac:dyDescent="0.25">
      <c r="A23" s="9" t="str">
        <f>VLOOKUP(B23,'[1]LISTADO ATM'!$A$2:$C$817,3,0)</f>
        <v>DISTRITO NACIONAL</v>
      </c>
      <c r="B23" s="4">
        <v>887</v>
      </c>
      <c r="C23" s="4" t="str">
        <f>VLOOKUP(B23,'[1]LISTADO ATM'!$A$2:$B$816,2,0)</f>
        <v>ATM S/M Bravo Los Proceres</v>
      </c>
      <c r="D23" s="22" t="s">
        <v>10</v>
      </c>
      <c r="E23" s="25">
        <v>335808901</v>
      </c>
    </row>
    <row r="24" spans="1:5" ht="18" x14ac:dyDescent="0.25">
      <c r="A24" s="9" t="str">
        <f>VLOOKUP(B24,'[1]LISTADO ATM'!$A$2:$C$817,3,0)</f>
        <v>DISTRITO NACIONAL</v>
      </c>
      <c r="B24" s="4">
        <v>441</v>
      </c>
      <c r="C24" s="4" t="str">
        <f>VLOOKUP(B24,'[1]LISTADO ATM'!$A$2:$B$816,2,0)</f>
        <v>ATM Estacion de Servicio Romulo Betancour</v>
      </c>
      <c r="D24" s="22" t="s">
        <v>10</v>
      </c>
      <c r="E24" s="25">
        <v>335805697</v>
      </c>
    </row>
    <row r="25" spans="1:5" ht="18" x14ac:dyDescent="0.25">
      <c r="A25" s="9" t="str">
        <f>VLOOKUP(B25,'[1]LISTADO ATM'!$A$2:$C$817,3,0)</f>
        <v>ESTE</v>
      </c>
      <c r="B25" s="4">
        <v>843</v>
      </c>
      <c r="C25" s="4" t="str">
        <f>VLOOKUP(B25,'[1]LISTADO ATM'!$A$2:$B$816,2,0)</f>
        <v xml:space="preserve">ATM Oficina Romana Centro </v>
      </c>
      <c r="D25" s="22" t="s">
        <v>10</v>
      </c>
      <c r="E25" s="25">
        <v>335809103</v>
      </c>
    </row>
    <row r="26" spans="1:5" ht="18" x14ac:dyDescent="0.25">
      <c r="A26" s="9" t="str">
        <f>VLOOKUP(B26,'[1]LISTADO ATM'!$A$2:$C$817,3,0)</f>
        <v>DISTRITO NACIONAL</v>
      </c>
      <c r="B26" s="4">
        <v>562</v>
      </c>
      <c r="C26" s="4" t="str">
        <f>VLOOKUP(B26,'[1]LISTADO ATM'!$A$2:$B$816,2,0)</f>
        <v xml:space="preserve">ATM S/M Jumbo Carretera Mella </v>
      </c>
      <c r="D26" s="22" t="s">
        <v>10</v>
      </c>
      <c r="E26" s="25">
        <v>335809187</v>
      </c>
    </row>
    <row r="27" spans="1:5" ht="18" x14ac:dyDescent="0.25">
      <c r="A27" s="9" t="str">
        <f>VLOOKUP(B27,'[1]LISTADO ATM'!$A$2:$C$817,3,0)</f>
        <v>SUR</v>
      </c>
      <c r="B27" s="4">
        <v>84</v>
      </c>
      <c r="C27" s="4" t="str">
        <f>VLOOKUP(B27,'[1]LISTADO ATM'!$A$2:$B$816,2,0)</f>
        <v xml:space="preserve">ATM Oficina Multicentro Sirena San Cristóbal </v>
      </c>
      <c r="D27" s="22" t="s">
        <v>10</v>
      </c>
      <c r="E27" s="25">
        <v>335809198</v>
      </c>
    </row>
    <row r="28" spans="1:5" ht="18" x14ac:dyDescent="0.25">
      <c r="A28" s="9" t="str">
        <f>VLOOKUP(B28,'[1]LISTADO ATM'!$A$2:$C$817,3,0)</f>
        <v>ESTE</v>
      </c>
      <c r="B28" s="4">
        <v>912</v>
      </c>
      <c r="C28" s="4" t="str">
        <f>VLOOKUP(B28,'[1]LISTADO ATM'!$A$2:$B$816,2,0)</f>
        <v xml:space="preserve">ATM Oficina San Pedro II </v>
      </c>
      <c r="D28" s="22" t="s">
        <v>10</v>
      </c>
      <c r="E28" s="25">
        <v>335809330</v>
      </c>
    </row>
    <row r="29" spans="1:5" ht="18" x14ac:dyDescent="0.25">
      <c r="A29" s="9" t="str">
        <f>VLOOKUP(B29,'[1]LISTADO ATM'!$A$2:$C$817,3,0)</f>
        <v>DISTRITO NACIONAL</v>
      </c>
      <c r="B29" s="4">
        <v>26</v>
      </c>
      <c r="C29" s="4" t="str">
        <f>VLOOKUP(B29,'[1]LISTADO ATM'!$A$2:$B$816,2,0)</f>
        <v>ATM S/M Jumbo San Isidro</v>
      </c>
      <c r="D29" s="22" t="s">
        <v>10</v>
      </c>
      <c r="E29" s="25">
        <v>335809335</v>
      </c>
    </row>
    <row r="30" spans="1:5" ht="18" x14ac:dyDescent="0.25">
      <c r="A30" s="9" t="str">
        <f>VLOOKUP(B30,'[1]LISTADO ATM'!$A$2:$C$817,3,0)</f>
        <v>DISTRITO NACIONAL</v>
      </c>
      <c r="B30" s="4">
        <v>769</v>
      </c>
      <c r="C30" s="4" t="str">
        <f>VLOOKUP(B30,'[1]LISTADO ATM'!$A$2:$B$816,2,0)</f>
        <v>ATM UNP Pablo Mella Morales</v>
      </c>
      <c r="D30" s="22" t="s">
        <v>10</v>
      </c>
      <c r="E30" s="25">
        <v>335809342</v>
      </c>
    </row>
    <row r="31" spans="1:5" ht="18" x14ac:dyDescent="0.25">
      <c r="A31" s="9" t="str">
        <f>VLOOKUP(B31,'[1]LISTADO ATM'!$A$2:$C$817,3,0)</f>
        <v>DISTRITO NACIONAL</v>
      </c>
      <c r="B31" s="4">
        <v>387</v>
      </c>
      <c r="C31" s="4" t="str">
        <f>VLOOKUP(B31,'[1]LISTADO ATM'!$A$2:$B$816,2,0)</f>
        <v xml:space="preserve">ATM S/M La Cadena San Vicente de Paul </v>
      </c>
      <c r="D31" s="22" t="s">
        <v>10</v>
      </c>
      <c r="E31" s="25">
        <v>335809348</v>
      </c>
    </row>
    <row r="32" spans="1:5" ht="18" x14ac:dyDescent="0.25">
      <c r="A32" s="9" t="str">
        <f>VLOOKUP(B32,'[1]LISTADO ATM'!$A$2:$C$817,3,0)</f>
        <v>NORTE</v>
      </c>
      <c r="B32" s="4">
        <v>405</v>
      </c>
      <c r="C32" s="4" t="str">
        <f>VLOOKUP(B32,'[1]LISTADO ATM'!$A$2:$B$816,2,0)</f>
        <v xml:space="preserve">ATM UNP Loma de Cabrera </v>
      </c>
      <c r="D32" s="22" t="s">
        <v>10</v>
      </c>
      <c r="E32" s="25">
        <v>335809386</v>
      </c>
    </row>
    <row r="33" spans="1:5" ht="18" x14ac:dyDescent="0.25">
      <c r="A33" s="9" t="str">
        <f>VLOOKUP(B33,'[1]LISTADO ATM'!$A$2:$C$817,3,0)</f>
        <v>DISTRITO NACIONAL</v>
      </c>
      <c r="B33" s="4">
        <v>378</v>
      </c>
      <c r="C33" s="4" t="str">
        <f>VLOOKUP(B33,'[1]LISTADO ATM'!$A$2:$B$816,2,0)</f>
        <v>ATM UNP Villa Flores</v>
      </c>
      <c r="D33" s="22" t="s">
        <v>10</v>
      </c>
      <c r="E33" s="25">
        <v>335809397</v>
      </c>
    </row>
    <row r="34" spans="1:5" ht="18" x14ac:dyDescent="0.25">
      <c r="A34" s="9" t="str">
        <f>VLOOKUP(B34,'[1]LISTADO ATM'!$A$2:$C$817,3,0)</f>
        <v>DISTRITO NACIONAL</v>
      </c>
      <c r="B34" s="4">
        <v>438</v>
      </c>
      <c r="C34" s="4" t="str">
        <f>VLOOKUP(B34,'[1]LISTADO ATM'!$A$2:$B$816,2,0)</f>
        <v xml:space="preserve">ATM Autobanco Torre IV </v>
      </c>
      <c r="D34" s="22" t="s">
        <v>10</v>
      </c>
      <c r="E34" s="25">
        <v>335809435</v>
      </c>
    </row>
    <row r="35" spans="1:5" ht="18" x14ac:dyDescent="0.25">
      <c r="A35" s="9" t="str">
        <f>VLOOKUP(B35,'[1]LISTADO ATM'!$A$2:$C$817,3,0)</f>
        <v>DISTRITO NACIONAL</v>
      </c>
      <c r="B35" s="4">
        <v>696</v>
      </c>
      <c r="C35" s="4" t="str">
        <f>VLOOKUP(B35,'[1]LISTADO ATM'!$A$2:$B$816,2,0)</f>
        <v>ATM Olé Jacobo Majluta</v>
      </c>
      <c r="D35" s="22" t="s">
        <v>10</v>
      </c>
      <c r="E35" s="11">
        <v>335807946</v>
      </c>
    </row>
    <row r="36" spans="1:5" ht="18" x14ac:dyDescent="0.25">
      <c r="A36" s="9" t="str">
        <f>VLOOKUP(B36,'[1]LISTADO ATM'!$A$2:$C$817,3,0)</f>
        <v>ESTE</v>
      </c>
      <c r="B36" s="4">
        <v>651</v>
      </c>
      <c r="C36" s="4" t="str">
        <f>VLOOKUP(B36,'[1]LISTADO ATM'!$A$2:$B$816,2,0)</f>
        <v>ATM Eco Petroleo Romana</v>
      </c>
      <c r="D36" s="22" t="s">
        <v>10</v>
      </c>
      <c r="E36" s="25">
        <v>335807961</v>
      </c>
    </row>
    <row r="37" spans="1:5" ht="18" x14ac:dyDescent="0.25">
      <c r="A37" s="9" t="str">
        <f>VLOOKUP(B37,'[1]LISTADO ATM'!$A$2:$C$817,3,0)</f>
        <v>DISTRITO NACIONAL</v>
      </c>
      <c r="B37" s="4">
        <v>486</v>
      </c>
      <c r="C37" s="4" t="str">
        <f>VLOOKUP(B37,'[1]LISTADO ATM'!$A$2:$B$816,2,0)</f>
        <v xml:space="preserve">ATM Olé La Caleta </v>
      </c>
      <c r="D37" s="22" t="s">
        <v>10</v>
      </c>
      <c r="E37" s="25">
        <v>335809447</v>
      </c>
    </row>
    <row r="38" spans="1:5" ht="18" x14ac:dyDescent="0.25">
      <c r="A38" s="9" t="str">
        <f>VLOOKUP(B38,'[1]LISTADO ATM'!$A$2:$C$817,3,0)</f>
        <v>DISTRITO NACIONAL</v>
      </c>
      <c r="B38" s="4">
        <v>983</v>
      </c>
      <c r="C38" s="4" t="str">
        <f>VLOOKUP(B38,'[1]LISTADO ATM'!$A$2:$B$816,2,0)</f>
        <v xml:space="preserve">ATM Bravo República de Colombia </v>
      </c>
      <c r="D38" s="22" t="s">
        <v>10</v>
      </c>
      <c r="E38" s="25">
        <v>335809448</v>
      </c>
    </row>
    <row r="39" spans="1:5" ht="18" x14ac:dyDescent="0.25">
      <c r="A39" s="9" t="str">
        <f>VLOOKUP(B39,'[1]LISTADO ATM'!$A$2:$C$817,3,0)</f>
        <v>DISTRITO NACIONAL</v>
      </c>
      <c r="B39" s="4">
        <v>139</v>
      </c>
      <c r="C39" s="4" t="str">
        <f>VLOOKUP(B39,'[1]LISTADO ATM'!$A$2:$B$816,2,0)</f>
        <v xml:space="preserve">ATM Oficina Plaza Lama Zona Oriental I </v>
      </c>
      <c r="D39" s="22" t="s">
        <v>10</v>
      </c>
      <c r="E39" s="25">
        <v>335809449</v>
      </c>
    </row>
    <row r="40" spans="1:5" ht="18" x14ac:dyDescent="0.25">
      <c r="A40" s="9" t="str">
        <f>VLOOKUP(B40,'[1]LISTADO ATM'!$A$2:$C$817,3,0)</f>
        <v>DISTRITO NACIONAL</v>
      </c>
      <c r="B40" s="4">
        <v>416</v>
      </c>
      <c r="C40" s="4" t="str">
        <f>VLOOKUP(B40,'[1]LISTADO ATM'!$A$2:$B$816,2,0)</f>
        <v xml:space="preserve">ATM Autobanco San Martín II </v>
      </c>
      <c r="D40" s="22" t="s">
        <v>10</v>
      </c>
      <c r="E40" s="25">
        <v>335809450</v>
      </c>
    </row>
    <row r="41" spans="1:5" ht="18" x14ac:dyDescent="0.25">
      <c r="A41" s="9" t="str">
        <f>VLOOKUP(B41,'[1]LISTADO ATM'!$A$2:$C$817,3,0)</f>
        <v>NORTE</v>
      </c>
      <c r="B41" s="4">
        <v>728</v>
      </c>
      <c r="C41" s="4" t="str">
        <f>VLOOKUP(B41,'[1]LISTADO ATM'!$A$2:$B$816,2,0)</f>
        <v xml:space="preserve">ATM UNP La Vega Oficina Regional Norcentral </v>
      </c>
      <c r="D41" s="22" t="s">
        <v>10</v>
      </c>
      <c r="E41" s="25">
        <v>335809451</v>
      </c>
    </row>
    <row r="42" spans="1:5" ht="18" x14ac:dyDescent="0.25">
      <c r="A42" s="9" t="str">
        <f>VLOOKUP(B42,'[1]LISTADO ATM'!$A$2:$C$817,3,0)</f>
        <v>SUR</v>
      </c>
      <c r="B42" s="4">
        <v>249</v>
      </c>
      <c r="C42" s="4" t="str">
        <f>VLOOKUP(B42,'[1]LISTADO ATM'!$A$2:$B$816,2,0)</f>
        <v xml:space="preserve">ATM Banco Agrícola Neiba </v>
      </c>
      <c r="D42" s="22" t="s">
        <v>10</v>
      </c>
      <c r="E42" s="25">
        <v>335809452</v>
      </c>
    </row>
    <row r="43" spans="1:5" ht="18" x14ac:dyDescent="0.25">
      <c r="A43" s="9" t="str">
        <f>VLOOKUP(B43,'[1]LISTADO ATM'!$A$2:$C$817,3,0)</f>
        <v>NORTE</v>
      </c>
      <c r="B43" s="4">
        <v>732</v>
      </c>
      <c r="C43" s="4" t="str">
        <f>VLOOKUP(B43,'[1]LISTADO ATM'!$A$2:$B$816,2,0)</f>
        <v xml:space="preserve">ATM Molino del Valle (Santiago) </v>
      </c>
      <c r="D43" s="22" t="s">
        <v>10</v>
      </c>
      <c r="E43" s="25">
        <v>335809455</v>
      </c>
    </row>
    <row r="44" spans="1:5" ht="18" x14ac:dyDescent="0.25">
      <c r="A44" s="9" t="str">
        <f>VLOOKUP(B44,'[1]LISTADO ATM'!$A$2:$C$817,3,0)</f>
        <v>SUR</v>
      </c>
      <c r="B44" s="4">
        <v>615</v>
      </c>
      <c r="C44" s="4" t="str">
        <f>VLOOKUP(B44,'[1]LISTADO ATM'!$A$2:$B$816,2,0)</f>
        <v xml:space="preserve">ATM Estación Sunix Cabral (Barahona) </v>
      </c>
      <c r="D44" s="22" t="s">
        <v>10</v>
      </c>
      <c r="E44" s="25">
        <v>335809456</v>
      </c>
    </row>
    <row r="45" spans="1:5" ht="18" x14ac:dyDescent="0.25">
      <c r="A45" s="9" t="str">
        <f>VLOOKUP(B45,'[1]LISTADO ATM'!$A$2:$C$817,3,0)</f>
        <v>SUR</v>
      </c>
      <c r="B45" s="4">
        <v>780</v>
      </c>
      <c r="C45" s="4" t="str">
        <f>VLOOKUP(B45,'[1]LISTADO ATM'!$A$2:$B$816,2,0)</f>
        <v xml:space="preserve">ATM Oficina Barahona I </v>
      </c>
      <c r="D45" s="22" t="s">
        <v>10</v>
      </c>
      <c r="E45" s="25">
        <v>335809467</v>
      </c>
    </row>
    <row r="46" spans="1:5" ht="18" x14ac:dyDescent="0.25">
      <c r="A46" s="9" t="str">
        <f>VLOOKUP(B46,'[1]LISTADO ATM'!$A$2:$C$817,3,0)</f>
        <v>DISTRITO NACIONAL</v>
      </c>
      <c r="B46" s="4">
        <v>415</v>
      </c>
      <c r="C46" s="4" t="str">
        <f>VLOOKUP(B46,'[1]LISTADO ATM'!$A$2:$B$816,2,0)</f>
        <v xml:space="preserve">ATM Autobanco San Martín I </v>
      </c>
      <c r="D46" s="22" t="s">
        <v>10</v>
      </c>
      <c r="E46" s="25">
        <v>335809468</v>
      </c>
    </row>
    <row r="47" spans="1:5" ht="18.75" thickBot="1" x14ac:dyDescent="0.3">
      <c r="A47" s="10" t="s">
        <v>11</v>
      </c>
      <c r="B47" s="12">
        <f>COUNT(B14:B46)</f>
        <v>33</v>
      </c>
      <c r="C47" s="21"/>
      <c r="D47" s="21"/>
      <c r="E47" s="21"/>
    </row>
    <row r="48" spans="1:5" ht="15.75" thickBot="1" x14ac:dyDescent="0.3">
      <c r="E48" s="8"/>
    </row>
    <row r="49" spans="1:5" ht="18.75" customHeight="1" thickBot="1" x14ac:dyDescent="0.3">
      <c r="A49" s="30" t="s">
        <v>18</v>
      </c>
      <c r="B49" s="31"/>
      <c r="C49" s="31"/>
      <c r="D49" s="31"/>
      <c r="E49" s="32"/>
    </row>
    <row r="50" spans="1:5" ht="18" x14ac:dyDescent="0.25">
      <c r="A50" s="2" t="s">
        <v>5</v>
      </c>
      <c r="B50" s="2" t="s">
        <v>6</v>
      </c>
      <c r="C50" s="3" t="s">
        <v>7</v>
      </c>
      <c r="D50" s="3" t="s">
        <v>8</v>
      </c>
      <c r="E50" s="2" t="s">
        <v>9</v>
      </c>
    </row>
    <row r="51" spans="1:5" ht="18" x14ac:dyDescent="0.25">
      <c r="A51" s="9" t="str">
        <f>VLOOKUP(B51,'[1]LISTADO ATM'!$A$2:$C$817,3,0)</f>
        <v>DISTRITO NACIONAL</v>
      </c>
      <c r="B51" s="4">
        <v>627</v>
      </c>
      <c r="C51" s="4" t="str">
        <f>VLOOKUP(B51,'[1]LISTADO ATM'!$A$2:$B$816,2,0)</f>
        <v xml:space="preserve">ATM CAASD </v>
      </c>
      <c r="D51" s="4" t="s">
        <v>15</v>
      </c>
      <c r="E51" s="11">
        <v>335805638</v>
      </c>
    </row>
    <row r="52" spans="1:5" ht="18" x14ac:dyDescent="0.25">
      <c r="A52" s="9" t="str">
        <f>VLOOKUP(B52,'[1]LISTADO ATM'!$A$2:$C$817,3,0)</f>
        <v>ESTE</v>
      </c>
      <c r="B52" s="4">
        <v>330</v>
      </c>
      <c r="C52" s="4" t="str">
        <f>VLOOKUP(B52,'[1]LISTADO ATM'!$A$2:$B$816,2,0)</f>
        <v xml:space="preserve">ATM Oficina Boulevard (Higuey) </v>
      </c>
      <c r="D52" s="4" t="s">
        <v>15</v>
      </c>
      <c r="E52" s="11">
        <v>335805892</v>
      </c>
    </row>
    <row r="53" spans="1:5" ht="18" x14ac:dyDescent="0.25">
      <c r="A53" s="9" t="str">
        <f>VLOOKUP(B53,'[1]LISTADO ATM'!$A$2:$C$817,3,0)</f>
        <v>DISTRITO NACIONAL</v>
      </c>
      <c r="B53" s="4">
        <v>688</v>
      </c>
      <c r="C53" s="4" t="str">
        <f>VLOOKUP(B53,'[1]LISTADO ATM'!$A$2:$B$816,2,0)</f>
        <v>ATM Innova Centro Ave. Kennedy</v>
      </c>
      <c r="D53" s="4" t="s">
        <v>15</v>
      </c>
      <c r="E53" s="11">
        <v>335807923</v>
      </c>
    </row>
    <row r="54" spans="1:5" ht="18" x14ac:dyDescent="0.25">
      <c r="A54" s="9" t="str">
        <f>VLOOKUP(B54,'[1]LISTADO ATM'!$A$2:$C$817,3,0)</f>
        <v>DISTRITO NACIONAL</v>
      </c>
      <c r="B54" s="4">
        <v>801</v>
      </c>
      <c r="C54" s="4" t="str">
        <f>VLOOKUP(B54,'[1]LISTADO ATM'!$A$2:$B$816,2,0)</f>
        <v xml:space="preserve">ATM Galería 360 Food Court </v>
      </c>
      <c r="D54" s="4" t="s">
        <v>15</v>
      </c>
      <c r="E54" s="11">
        <v>335807938</v>
      </c>
    </row>
    <row r="55" spans="1:5" ht="18" x14ac:dyDescent="0.25">
      <c r="A55" s="9" t="str">
        <f>VLOOKUP(B55,'[1]LISTADO ATM'!$A$2:$C$817,3,0)</f>
        <v>DISTRITO NACIONAL</v>
      </c>
      <c r="B55" s="4">
        <v>570</v>
      </c>
      <c r="C55" s="4" t="str">
        <f>VLOOKUP(B55,'[1]LISTADO ATM'!$A$2:$B$816,2,0)</f>
        <v xml:space="preserve">ATM S/M Liverpool Villa Mella </v>
      </c>
      <c r="D55" s="4" t="s">
        <v>15</v>
      </c>
      <c r="E55" s="11">
        <v>335807940</v>
      </c>
    </row>
    <row r="56" spans="1:5" ht="18" x14ac:dyDescent="0.25">
      <c r="A56" s="9" t="str">
        <f>VLOOKUP(B56,'[1]LISTADO ATM'!$A$2:$C$817,3,0)</f>
        <v>NORTE</v>
      </c>
      <c r="B56" s="4">
        <v>463</v>
      </c>
      <c r="C56" s="4" t="str">
        <f>VLOOKUP(B56,'[1]LISTADO ATM'!$A$2:$B$816,2,0)</f>
        <v xml:space="preserve">ATM La Sirena El Embrujo </v>
      </c>
      <c r="D56" s="4" t="s">
        <v>15</v>
      </c>
      <c r="E56" s="11">
        <v>335808315</v>
      </c>
    </row>
    <row r="57" spans="1:5" ht="18" x14ac:dyDescent="0.25">
      <c r="A57" s="9" t="str">
        <f>VLOOKUP(B57,'[1]LISTADO ATM'!$A$2:$C$817,3,0)</f>
        <v>DISTRITO NACIONAL</v>
      </c>
      <c r="B57" s="4">
        <v>590</v>
      </c>
      <c r="C57" s="4" t="str">
        <f>VLOOKUP(B57,'[1]LISTADO ATM'!$A$2:$B$816,2,0)</f>
        <v xml:space="preserve">ATM Olé Aut. Las Américas </v>
      </c>
      <c r="D57" s="4" t="s">
        <v>15</v>
      </c>
      <c r="E57" s="11">
        <v>335809122</v>
      </c>
    </row>
    <row r="58" spans="1:5" ht="18" x14ac:dyDescent="0.25">
      <c r="A58" s="9" t="str">
        <f>VLOOKUP(B58,'[1]LISTADO ATM'!$A$2:$C$817,3,0)</f>
        <v>NORTE</v>
      </c>
      <c r="B58" s="4">
        <v>749</v>
      </c>
      <c r="C58" s="4" t="str">
        <f>VLOOKUP(B58,'[1]LISTADO ATM'!$A$2:$B$816,2,0)</f>
        <v xml:space="preserve">ATM Oficina Yaque </v>
      </c>
      <c r="D58" s="4" t="s">
        <v>15</v>
      </c>
      <c r="E58" s="25">
        <v>335808904</v>
      </c>
    </row>
    <row r="59" spans="1:5" ht="18" x14ac:dyDescent="0.25">
      <c r="A59" s="9" t="str">
        <f>VLOOKUP(B59,'[1]LISTADO ATM'!$A$2:$C$817,3,0)</f>
        <v>DISTRITO NACIONAL</v>
      </c>
      <c r="B59" s="4">
        <v>911</v>
      </c>
      <c r="C59" s="4" t="str">
        <f>VLOOKUP(B59,'[1]LISTADO ATM'!$A$2:$B$816,2,0)</f>
        <v xml:space="preserve">ATM Oficina Venezuela II </v>
      </c>
      <c r="D59" s="4" t="s">
        <v>15</v>
      </c>
      <c r="E59" s="27">
        <v>335809364</v>
      </c>
    </row>
    <row r="60" spans="1:5" ht="18" x14ac:dyDescent="0.25">
      <c r="A60" s="9" t="str">
        <f>VLOOKUP(B60,'[1]LISTADO ATM'!$A$2:$C$817,3,0)</f>
        <v>DISTRITO NACIONAL</v>
      </c>
      <c r="B60" s="4">
        <v>580</v>
      </c>
      <c r="C60" s="4" t="str">
        <f>VLOOKUP(B60,'[1]LISTADO ATM'!$A$2:$B$816,2,0)</f>
        <v xml:space="preserve">ATM Edificio Propagas </v>
      </c>
      <c r="D60" s="4" t="s">
        <v>15</v>
      </c>
      <c r="E60" s="27">
        <v>335809382</v>
      </c>
    </row>
    <row r="61" spans="1:5" ht="18" x14ac:dyDescent="0.25">
      <c r="A61" s="9" t="str">
        <f>VLOOKUP(B61,'[1]LISTADO ATM'!$A$2:$C$817,3,0)</f>
        <v>DISTRITO NACIONAL</v>
      </c>
      <c r="B61" s="4">
        <v>147</v>
      </c>
      <c r="C61" s="4" t="str">
        <f>VLOOKUP(B61,'[1]LISTADO ATM'!$A$2:$B$816,2,0)</f>
        <v xml:space="preserve">ATM Kiosco Megacentro I </v>
      </c>
      <c r="D61" s="4" t="s">
        <v>15</v>
      </c>
      <c r="E61" s="27">
        <v>335809391</v>
      </c>
    </row>
    <row r="62" spans="1:5" ht="18" x14ac:dyDescent="0.25">
      <c r="A62" s="9" t="str">
        <f>VLOOKUP(B62,'[1]LISTADO ATM'!$A$2:$C$817,3,0)</f>
        <v>DISTRITO NACIONAL</v>
      </c>
      <c r="B62" s="4">
        <v>957</v>
      </c>
      <c r="C62" s="4" t="str">
        <f>VLOOKUP(B62,'[1]LISTADO ATM'!$A$2:$B$816,2,0)</f>
        <v xml:space="preserve">ATM Oficina Venezuela </v>
      </c>
      <c r="D62" s="4" t="s">
        <v>15</v>
      </c>
      <c r="E62" s="27">
        <v>335809453</v>
      </c>
    </row>
    <row r="63" spans="1:5" ht="18" x14ac:dyDescent="0.25">
      <c r="A63" s="9" t="str">
        <f>VLOOKUP(B63,'[1]LISTADO ATM'!$A$2:$C$817,3,0)</f>
        <v>SUR</v>
      </c>
      <c r="B63" s="4">
        <v>871</v>
      </c>
      <c r="C63" s="4" t="str">
        <f>VLOOKUP(B63,'[1]LISTADO ATM'!$A$2:$B$816,2,0)</f>
        <v>ATM Plaza Cultural San Juan</v>
      </c>
      <c r="D63" s="4" t="s">
        <v>15</v>
      </c>
      <c r="E63" s="27">
        <v>335809454</v>
      </c>
    </row>
    <row r="64" spans="1:5" ht="18.75" thickBot="1" x14ac:dyDescent="0.3">
      <c r="A64" s="6" t="s">
        <v>11</v>
      </c>
      <c r="B64" s="12">
        <f>COUNT(B51:B63)</f>
        <v>13</v>
      </c>
      <c r="C64" s="21"/>
      <c r="D64" s="5"/>
      <c r="E64" s="23"/>
    </row>
    <row r="65" spans="1:5" ht="15.75" thickBot="1" x14ac:dyDescent="0.3">
      <c r="E65" s="8"/>
    </row>
    <row r="66" spans="1:5" ht="18.75" customHeight="1" thickBot="1" x14ac:dyDescent="0.3">
      <c r="A66" s="33" t="s">
        <v>12</v>
      </c>
      <c r="B66" s="34"/>
      <c r="E66" s="8"/>
    </row>
    <row r="67" spans="1:5" ht="18.75" thickBot="1" x14ac:dyDescent="0.3">
      <c r="A67" s="35">
        <f>+B47+B64</f>
        <v>46</v>
      </c>
      <c r="B67" s="36"/>
      <c r="E67" s="8"/>
    </row>
    <row r="68" spans="1:5" ht="15.75" thickBot="1" x14ac:dyDescent="0.3">
      <c r="E68" s="8"/>
    </row>
    <row r="69" spans="1:5" ht="18.75" customHeight="1" thickBot="1" x14ac:dyDescent="0.3">
      <c r="A69" s="30" t="s">
        <v>13</v>
      </c>
      <c r="B69" s="31"/>
      <c r="C69" s="31"/>
      <c r="D69" s="31"/>
      <c r="E69" s="32"/>
    </row>
    <row r="70" spans="1:5" ht="18" x14ac:dyDescent="0.25">
      <c r="A70" s="13" t="s">
        <v>5</v>
      </c>
      <c r="B70" s="13" t="s">
        <v>6</v>
      </c>
      <c r="C70" s="7" t="s">
        <v>7</v>
      </c>
      <c r="D70" s="37" t="s">
        <v>8</v>
      </c>
      <c r="E70" s="38"/>
    </row>
    <row r="71" spans="1:5" ht="21" customHeight="1" x14ac:dyDescent="0.25">
      <c r="A71" s="4" t="str">
        <f>VLOOKUP(B71,'[1]LISTADO ATM'!$A$2:$C$817,3,0)</f>
        <v>DISTRITO NACIONAL</v>
      </c>
      <c r="B71" s="4">
        <v>557</v>
      </c>
      <c r="C71" s="9" t="str">
        <f>VLOOKUP(B71,'[1]LISTADO ATM'!$A$2:$B$816,2,0)</f>
        <v xml:space="preserve">ATM Multicentro La Sirena Ave. Mella </v>
      </c>
      <c r="D71" s="28" t="s">
        <v>20</v>
      </c>
      <c r="E71" s="29"/>
    </row>
    <row r="72" spans="1:5" ht="18" x14ac:dyDescent="0.25">
      <c r="A72" s="4" t="str">
        <f>VLOOKUP(B72,'[1]LISTADO ATM'!$A$2:$C$817,3,0)</f>
        <v>ESTE</v>
      </c>
      <c r="B72" s="4">
        <v>353</v>
      </c>
      <c r="C72" s="9" t="str">
        <f>VLOOKUP(B72,'[1]LISTADO ATM'!$A$2:$B$816,2,0)</f>
        <v xml:space="preserve">ATM Estación Boulevard Juan Dolio </v>
      </c>
      <c r="D72" s="28" t="s">
        <v>14</v>
      </c>
      <c r="E72" s="29"/>
    </row>
    <row r="73" spans="1:5" ht="18" x14ac:dyDescent="0.25">
      <c r="A73" s="4" t="str">
        <f>VLOOKUP(B73,'[1]LISTADO ATM'!$A$2:$C$817,3,0)</f>
        <v>DISTRITO NACIONAL</v>
      </c>
      <c r="B73" s="4">
        <v>791</v>
      </c>
      <c r="C73" s="9" t="str">
        <f>VLOOKUP(B73,'[1]LISTADO ATM'!$A$2:$B$816,2,0)</f>
        <v xml:space="preserve">ATM Oficina Sans Soucí </v>
      </c>
      <c r="D73" s="28" t="s">
        <v>14</v>
      </c>
      <c r="E73" s="29"/>
    </row>
    <row r="74" spans="1:5" ht="18" x14ac:dyDescent="0.25">
      <c r="A74" s="4" t="str">
        <f>VLOOKUP(B74,'[1]LISTADO ATM'!$A$2:$C$817,3,0)</f>
        <v>SUR</v>
      </c>
      <c r="B74" s="4">
        <v>767</v>
      </c>
      <c r="C74" s="9" t="str">
        <f>VLOOKUP(B74,'[1]LISTADO ATM'!$A$2:$B$816,2,0)</f>
        <v xml:space="preserve">ATM S/M Diverso (Azua) </v>
      </c>
      <c r="D74" s="28" t="s">
        <v>20</v>
      </c>
      <c r="E74" s="29"/>
    </row>
    <row r="75" spans="1:5" ht="18" x14ac:dyDescent="0.25">
      <c r="A75" s="4" t="str">
        <f>VLOOKUP(B75,'[1]LISTADO ATM'!$A$2:$C$817,3,0)</f>
        <v>SUR</v>
      </c>
      <c r="B75" s="4">
        <v>766</v>
      </c>
      <c r="C75" s="9" t="str">
        <f>VLOOKUP(B75,'[1]LISTADO ATM'!$A$2:$B$816,2,0)</f>
        <v xml:space="preserve">ATM Oficina Azua II </v>
      </c>
      <c r="D75" s="28" t="s">
        <v>20</v>
      </c>
      <c r="E75" s="29"/>
    </row>
    <row r="76" spans="1:5" ht="18" x14ac:dyDescent="0.25">
      <c r="A76" s="4" t="str">
        <f>VLOOKUP(B76,'[1]LISTADO ATM'!$A$2:$C$817,3,0)</f>
        <v>SUR</v>
      </c>
      <c r="B76" s="4">
        <v>616</v>
      </c>
      <c r="C76" s="9" t="str">
        <f>VLOOKUP(B76,'[1]LISTADO ATM'!$A$2:$B$816,2,0)</f>
        <v xml:space="preserve">ATM 5ta. Brigada Barahona </v>
      </c>
      <c r="D76" s="28" t="s">
        <v>20</v>
      </c>
      <c r="E76" s="29"/>
    </row>
    <row r="77" spans="1:5" ht="18" x14ac:dyDescent="0.25">
      <c r="A77" s="4" t="str">
        <f>VLOOKUP(B77,'[1]LISTADO ATM'!$A$2:$C$817,3,0)</f>
        <v>NORTE</v>
      </c>
      <c r="B77" s="4">
        <v>606</v>
      </c>
      <c r="C77" s="9" t="str">
        <f>VLOOKUP(B77,'[1]LISTADO ATM'!$A$2:$B$816,2,0)</f>
        <v xml:space="preserve">ATM UNP Manolo Tavarez Justo </v>
      </c>
      <c r="D77" s="28" t="s">
        <v>14</v>
      </c>
      <c r="E77" s="29"/>
    </row>
    <row r="78" spans="1:5" ht="18" x14ac:dyDescent="0.25">
      <c r="A78" s="4" t="str">
        <f>VLOOKUP(B78,'[1]LISTADO ATM'!$A$2:$C$817,3,0)</f>
        <v>ESTE</v>
      </c>
      <c r="B78" s="4">
        <v>121</v>
      </c>
      <c r="C78" s="9" t="str">
        <f>VLOOKUP(B78,'[1]LISTADO ATM'!$A$2:$B$816,2,0)</f>
        <v xml:space="preserve">ATM Oficina Bayaguana </v>
      </c>
      <c r="D78" s="28" t="s">
        <v>14</v>
      </c>
      <c r="E78" s="29"/>
    </row>
    <row r="79" spans="1:5" ht="18" x14ac:dyDescent="0.25">
      <c r="A79" s="4" t="str">
        <f>VLOOKUP(B79,'[1]LISTADO ATM'!$A$2:$C$817,3,0)</f>
        <v>SUR</v>
      </c>
      <c r="B79" s="4">
        <v>6</v>
      </c>
      <c r="C79" s="9" t="str">
        <f>VLOOKUP(B79,'[1]LISTADO ATM'!$A$2:$B$816,2,0)</f>
        <v xml:space="preserve">ATM Plaza WAO San Juan </v>
      </c>
      <c r="D79" s="28" t="s">
        <v>14</v>
      </c>
      <c r="E79" s="29"/>
    </row>
    <row r="80" spans="1:5" ht="18" x14ac:dyDescent="0.25">
      <c r="A80" s="4" t="str">
        <f>VLOOKUP(B80,'[1]LISTADO ATM'!$A$2:$C$817,3,0)</f>
        <v>NORTE</v>
      </c>
      <c r="B80" s="4">
        <v>746</v>
      </c>
      <c r="C80" s="9" t="str">
        <f>VLOOKUP(B80,'[1]LISTADO ATM'!$A$2:$B$816,2,0)</f>
        <v xml:space="preserve">ATM Oficina Las Terrenas </v>
      </c>
      <c r="D80" s="28" t="s">
        <v>14</v>
      </c>
      <c r="E80" s="29"/>
    </row>
    <row r="81" spans="1:5" ht="18" x14ac:dyDescent="0.25">
      <c r="A81" s="4" t="str">
        <f>VLOOKUP(B81,'[1]LISTADO ATM'!$A$2:$C$817,3,0)</f>
        <v>DISTRITO NACIONAL</v>
      </c>
      <c r="B81" s="4">
        <v>640</v>
      </c>
      <c r="C81" s="9" t="str">
        <f>VLOOKUP(B81,'[1]LISTADO ATM'!$A$2:$B$816,2,0)</f>
        <v xml:space="preserve">ATM Ministerio Obras Públicas </v>
      </c>
      <c r="D81" s="28" t="s">
        <v>20</v>
      </c>
      <c r="E81" s="29"/>
    </row>
    <row r="82" spans="1:5" ht="18" x14ac:dyDescent="0.25">
      <c r="A82" s="4" t="str">
        <f>VLOOKUP(B82,'[1]LISTADO ATM'!$A$2:$C$817,3,0)</f>
        <v>DISTRITO NACIONAL</v>
      </c>
      <c r="B82" s="4">
        <v>641</v>
      </c>
      <c r="C82" s="9" t="str">
        <f>VLOOKUP(B82,'[1]LISTADO ATM'!$A$2:$B$816,2,0)</f>
        <v xml:space="preserve">ATM Farmacia Rimac </v>
      </c>
      <c r="D82" s="28" t="s">
        <v>14</v>
      </c>
      <c r="E82" s="29"/>
    </row>
    <row r="83" spans="1:5" ht="18" x14ac:dyDescent="0.25">
      <c r="A83" s="4" t="str">
        <f>VLOOKUP(B83,'[1]LISTADO ATM'!$A$2:$C$817,3,0)</f>
        <v>DISTRITO NACIONAL</v>
      </c>
      <c r="B83" s="4">
        <v>347</v>
      </c>
      <c r="C83" s="9" t="str">
        <f>VLOOKUP(B83,'[1]LISTADO ATM'!$A$2:$B$816,2,0)</f>
        <v>ATM Patio de Colombia</v>
      </c>
      <c r="D83" s="28" t="s">
        <v>14</v>
      </c>
      <c r="E83" s="29"/>
    </row>
    <row r="84" spans="1:5" ht="18" x14ac:dyDescent="0.25">
      <c r="A84" s="4" t="str">
        <f>VLOOKUP(B84,'[1]LISTADO ATM'!$A$2:$C$817,3,0)</f>
        <v>NORTE</v>
      </c>
      <c r="B84" s="4">
        <v>333</v>
      </c>
      <c r="C84" s="9" t="str">
        <f>VLOOKUP(B84,'[1]LISTADO ATM'!$A$2:$B$816,2,0)</f>
        <v>ATM Oficina Turey Maimón</v>
      </c>
      <c r="D84" s="28" t="s">
        <v>16</v>
      </c>
      <c r="E84" s="29"/>
    </row>
    <row r="85" spans="1:5" ht="18" x14ac:dyDescent="0.25">
      <c r="A85" s="4" t="str">
        <f>VLOOKUP(B85,'[1]LISTADO ATM'!$A$2:$C$817,3,0)</f>
        <v>NORTE</v>
      </c>
      <c r="B85" s="4">
        <v>290</v>
      </c>
      <c r="C85" s="9" t="str">
        <f>VLOOKUP(B85,'[1]LISTADO ATM'!$A$2:$B$816,2,0)</f>
        <v xml:space="preserve">ATM Oficina San Francisco de Macorís </v>
      </c>
      <c r="D85" s="28" t="s">
        <v>20</v>
      </c>
      <c r="E85" s="29"/>
    </row>
    <row r="86" spans="1:5" ht="18" x14ac:dyDescent="0.25">
      <c r="A86" s="4" t="str">
        <f>VLOOKUP(B86,'[1]LISTADO ATM'!$A$2:$C$817,3,0)</f>
        <v>NORTE</v>
      </c>
      <c r="B86" s="4">
        <v>88</v>
      </c>
      <c r="C86" s="9" t="str">
        <f>VLOOKUP(B86,'[1]LISTADO ATM'!$A$2:$B$816,2,0)</f>
        <v xml:space="preserve">ATM S/M La Fuente (Santiago) </v>
      </c>
      <c r="D86" s="28" t="s">
        <v>14</v>
      </c>
      <c r="E86" s="29"/>
    </row>
    <row r="87" spans="1:5" ht="18" x14ac:dyDescent="0.25">
      <c r="A87" s="4" t="str">
        <f>VLOOKUP(B87,'[1]LISTADO ATM'!$A$2:$C$817,3,0)</f>
        <v>DISTRITO NACIONAL</v>
      </c>
      <c r="B87" s="4">
        <v>407</v>
      </c>
      <c r="C87" s="9" t="str">
        <f>VLOOKUP(B87,'[1]LISTADO ATM'!$A$2:$B$816,2,0)</f>
        <v xml:space="preserve">ATM Multicentro La Sirena Villa Mella </v>
      </c>
      <c r="D87" s="28" t="s">
        <v>14</v>
      </c>
      <c r="E87" s="29"/>
    </row>
    <row r="88" spans="1:5" ht="18" x14ac:dyDescent="0.25">
      <c r="A88" s="4" t="str">
        <f>VLOOKUP(B88,'[1]LISTADO ATM'!$A$2:$C$817,3,0)</f>
        <v>ESTE</v>
      </c>
      <c r="B88" s="4">
        <v>608</v>
      </c>
      <c r="C88" s="9" t="str">
        <f>VLOOKUP(B88,'[1]LISTADO ATM'!$A$2:$B$816,2,0)</f>
        <v xml:space="preserve">ATM Oficina Jumbo (San Pedro) </v>
      </c>
      <c r="D88" s="28" t="s">
        <v>14</v>
      </c>
      <c r="E88" s="29"/>
    </row>
    <row r="89" spans="1:5" ht="18" x14ac:dyDescent="0.25">
      <c r="A89" s="4" t="str">
        <f>VLOOKUP(B89,'[1]LISTADO ATM'!$A$2:$C$817,3,0)</f>
        <v>DISTRITO NACIONAL</v>
      </c>
      <c r="B89" s="4">
        <v>800</v>
      </c>
      <c r="C89" s="9" t="str">
        <f>VLOOKUP(B89,'[1]LISTADO ATM'!$A$2:$B$816,2,0)</f>
        <v xml:space="preserve">ATM Estación Next Dipsa Pedro Livio Cedeño </v>
      </c>
      <c r="D89" s="28" t="s">
        <v>14</v>
      </c>
      <c r="E89" s="29"/>
    </row>
    <row r="90" spans="1:5" ht="18" x14ac:dyDescent="0.25">
      <c r="A90" s="4" t="str">
        <f>VLOOKUP(B90,'[1]LISTADO ATM'!$A$2:$C$817,3,0)</f>
        <v>SUR</v>
      </c>
      <c r="B90" s="4">
        <v>880</v>
      </c>
      <c r="C90" s="9" t="str">
        <f>VLOOKUP(B90,'[1]LISTADO ATM'!$A$2:$B$816,2,0)</f>
        <v xml:space="preserve">ATM Autoservicio Barahona II </v>
      </c>
      <c r="D90" s="28" t="s">
        <v>14</v>
      </c>
      <c r="E90" s="29"/>
    </row>
    <row r="91" spans="1:5" ht="18" x14ac:dyDescent="0.25">
      <c r="A91" s="4" t="str">
        <f>VLOOKUP(B91,'[1]LISTADO ATM'!$A$2:$C$817,3,0)</f>
        <v>DISTRITO NACIONAL</v>
      </c>
      <c r="B91" s="4">
        <v>938</v>
      </c>
      <c r="C91" s="9" t="str">
        <f>VLOOKUP(B91,'[1]LISTADO ATM'!$A$2:$B$816,2,0)</f>
        <v xml:space="preserve">ATM Autobanco Oficina Filadelfia Plaza </v>
      </c>
      <c r="D91" s="28" t="s">
        <v>14</v>
      </c>
      <c r="E91" s="29"/>
    </row>
    <row r="92" spans="1:5" ht="18" x14ac:dyDescent="0.25">
      <c r="A92" s="4" t="str">
        <f>VLOOKUP(B92,'[1]LISTADO ATM'!$A$2:$C$817,3,0)</f>
        <v>DISTRITO NACIONAL</v>
      </c>
      <c r="B92" s="4">
        <v>988</v>
      </c>
      <c r="C92" s="9" t="str">
        <f>VLOOKUP(B92,'[1]LISTADO ATM'!$A$2:$B$816,2,0)</f>
        <v xml:space="preserve">ATM Estación Sigma 27 de Febrero </v>
      </c>
      <c r="D92" s="28" t="s">
        <v>14</v>
      </c>
      <c r="E92" s="29"/>
    </row>
    <row r="93" spans="1:5" ht="18.75" thickBot="1" x14ac:dyDescent="0.3">
      <c r="A93" s="6" t="s">
        <v>11</v>
      </c>
      <c r="B93" s="12">
        <f>COUNT(B71:B92)</f>
        <v>22</v>
      </c>
      <c r="C93" s="21"/>
      <c r="D93" s="48"/>
      <c r="E93" s="50"/>
    </row>
    <row r="94" spans="1:5" x14ac:dyDescent="0.25">
      <c r="B94" s="8">
        <v>441</v>
      </c>
    </row>
  </sheetData>
  <mergeCells count="33">
    <mergeCell ref="D93:E93"/>
    <mergeCell ref="D71:E71"/>
    <mergeCell ref="D72:E72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8:E78"/>
    <mergeCell ref="D79:E79"/>
    <mergeCell ref="A1:E1"/>
    <mergeCell ref="A2:E2"/>
    <mergeCell ref="A7:E7"/>
    <mergeCell ref="C10:E10"/>
    <mergeCell ref="A12:E12"/>
    <mergeCell ref="D77:E77"/>
    <mergeCell ref="D86:E86"/>
    <mergeCell ref="A49:E49"/>
    <mergeCell ref="A66:B66"/>
    <mergeCell ref="A67:B67"/>
    <mergeCell ref="A69:E69"/>
    <mergeCell ref="D70:E70"/>
    <mergeCell ref="D85:E85"/>
    <mergeCell ref="D92:E92"/>
    <mergeCell ref="D87:E87"/>
    <mergeCell ref="D88:E88"/>
    <mergeCell ref="D89:E89"/>
    <mergeCell ref="D90:E90"/>
    <mergeCell ref="D91:E91"/>
  </mergeCells>
  <phoneticPr fontId="11" type="noConversion"/>
  <conditionalFormatting sqref="E73">
    <cfRule type="duplicateValues" dxfId="59" priority="154"/>
    <cfRule type="duplicateValues" dxfId="58" priority="155"/>
  </conditionalFormatting>
  <conditionalFormatting sqref="E78">
    <cfRule type="duplicateValues" dxfId="57" priority="138"/>
    <cfRule type="duplicateValues" dxfId="56" priority="139"/>
  </conditionalFormatting>
  <conditionalFormatting sqref="E79">
    <cfRule type="duplicateValues" dxfId="55" priority="134"/>
    <cfRule type="duplicateValues" dxfId="54" priority="135"/>
  </conditionalFormatting>
  <conditionalFormatting sqref="E77">
    <cfRule type="duplicateValues" dxfId="53" priority="128"/>
    <cfRule type="duplicateValues" dxfId="52" priority="129"/>
  </conditionalFormatting>
  <conditionalFormatting sqref="E80">
    <cfRule type="duplicateValues" dxfId="51" priority="124"/>
    <cfRule type="duplicateValues" dxfId="50" priority="125"/>
  </conditionalFormatting>
  <conditionalFormatting sqref="E81">
    <cfRule type="duplicateValues" dxfId="49" priority="122"/>
    <cfRule type="duplicateValues" dxfId="48" priority="123"/>
  </conditionalFormatting>
  <conditionalFormatting sqref="E82">
    <cfRule type="duplicateValues" dxfId="47" priority="120"/>
    <cfRule type="duplicateValues" dxfId="46" priority="121"/>
  </conditionalFormatting>
  <conditionalFormatting sqref="E83">
    <cfRule type="duplicateValues" dxfId="45" priority="116"/>
    <cfRule type="duplicateValues" dxfId="44" priority="117"/>
  </conditionalFormatting>
  <conditionalFormatting sqref="E76">
    <cfRule type="duplicateValues" dxfId="43" priority="112"/>
    <cfRule type="duplicateValues" dxfId="42" priority="113"/>
  </conditionalFormatting>
  <conditionalFormatting sqref="E75">
    <cfRule type="duplicateValues" dxfId="41" priority="110"/>
    <cfRule type="duplicateValues" dxfId="40" priority="111"/>
  </conditionalFormatting>
  <conditionalFormatting sqref="E74">
    <cfRule type="duplicateValues" dxfId="39" priority="108"/>
    <cfRule type="duplicateValues" dxfId="38" priority="109"/>
  </conditionalFormatting>
  <conditionalFormatting sqref="E71">
    <cfRule type="duplicateValues" dxfId="37" priority="106"/>
    <cfRule type="duplicateValues" dxfId="36" priority="107"/>
  </conditionalFormatting>
  <conditionalFormatting sqref="E85">
    <cfRule type="duplicateValues" dxfId="35" priority="104"/>
    <cfRule type="duplicateValues" dxfId="34" priority="105"/>
  </conditionalFormatting>
  <conditionalFormatting sqref="E86">
    <cfRule type="duplicateValues" dxfId="33" priority="102"/>
    <cfRule type="duplicateValues" dxfId="32" priority="103"/>
  </conditionalFormatting>
  <conditionalFormatting sqref="G12">
    <cfRule type="duplicateValues" dxfId="31" priority="86"/>
    <cfRule type="duplicateValues" dxfId="30" priority="87"/>
  </conditionalFormatting>
  <conditionalFormatting sqref="G12">
    <cfRule type="duplicateValues" dxfId="29" priority="85"/>
  </conditionalFormatting>
  <conditionalFormatting sqref="B5">
    <cfRule type="duplicateValues" dxfId="28" priority="83"/>
    <cfRule type="duplicateValues" dxfId="27" priority="84"/>
  </conditionalFormatting>
  <conditionalFormatting sqref="B5">
    <cfRule type="duplicateValues" dxfId="26" priority="82"/>
  </conditionalFormatting>
  <conditionalFormatting sqref="E87">
    <cfRule type="duplicateValues" dxfId="25" priority="53"/>
    <cfRule type="duplicateValues" dxfId="24" priority="54"/>
  </conditionalFormatting>
  <conditionalFormatting sqref="E87">
    <cfRule type="duplicateValues" dxfId="23" priority="52"/>
  </conditionalFormatting>
  <conditionalFormatting sqref="B91">
    <cfRule type="duplicateValues" dxfId="22" priority="48"/>
    <cfRule type="duplicateValues" dxfId="21" priority="49"/>
  </conditionalFormatting>
  <conditionalFormatting sqref="B91">
    <cfRule type="duplicateValues" dxfId="20" priority="47"/>
  </conditionalFormatting>
  <conditionalFormatting sqref="B90">
    <cfRule type="duplicateValues" dxfId="19" priority="42"/>
    <cfRule type="duplicateValues" dxfId="18" priority="43"/>
  </conditionalFormatting>
  <conditionalFormatting sqref="B90">
    <cfRule type="duplicateValues" dxfId="17" priority="41"/>
  </conditionalFormatting>
  <conditionalFormatting sqref="B89">
    <cfRule type="duplicateValues" dxfId="16" priority="36"/>
    <cfRule type="duplicateValues" dxfId="15" priority="37"/>
  </conditionalFormatting>
  <conditionalFormatting sqref="B89">
    <cfRule type="duplicateValues" dxfId="14" priority="35"/>
  </conditionalFormatting>
  <conditionalFormatting sqref="B92">
    <cfRule type="duplicateValues" dxfId="13" priority="6"/>
    <cfRule type="duplicateValues" dxfId="12" priority="7"/>
  </conditionalFormatting>
  <conditionalFormatting sqref="B92">
    <cfRule type="duplicateValues" dxfId="11" priority="5"/>
  </conditionalFormatting>
  <conditionalFormatting sqref="E88:E92">
    <cfRule type="duplicateValues" dxfId="10" priority="2"/>
    <cfRule type="duplicateValues" dxfId="9" priority="3"/>
  </conditionalFormatting>
  <conditionalFormatting sqref="E88:E92">
    <cfRule type="duplicateValues" dxfId="8" priority="1"/>
  </conditionalFormatting>
  <conditionalFormatting sqref="E84">
    <cfRule type="duplicateValues" dxfId="7" priority="176"/>
    <cfRule type="duplicateValues" dxfId="6" priority="177"/>
  </conditionalFormatting>
  <conditionalFormatting sqref="B93:B1048576 B1:B4 B6:B88">
    <cfRule type="duplicateValues" dxfId="5" priority="178"/>
    <cfRule type="duplicateValues" dxfId="4" priority="179"/>
  </conditionalFormatting>
  <conditionalFormatting sqref="B93:B1048576 B1:B4 B6:B88">
    <cfRule type="duplicateValues" dxfId="3" priority="186"/>
  </conditionalFormatting>
  <conditionalFormatting sqref="E93:E1048576 E1:E86">
    <cfRule type="duplicateValues" dxfId="2" priority="190"/>
  </conditionalFormatting>
  <conditionalFormatting sqref="E93:E1048576 E1:E70 E72">
    <cfRule type="duplicateValues" dxfId="1" priority="193"/>
    <cfRule type="duplicateValues" dxfId="0" priority="19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2021-03-03T18:53:43Z</dcterms:modified>
</cp:coreProperties>
</file>