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4\"/>
    </mc:Choice>
  </mc:AlternateContent>
  <bookViews>
    <workbookView xWindow="0" yWindow="0" windowWidth="28800" windowHeight="1233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C65" i="1"/>
  <c r="A65" i="1"/>
  <c r="C64" i="1"/>
  <c r="A64" i="1"/>
  <c r="C63" i="1"/>
  <c r="A63" i="1"/>
  <c r="C62" i="1"/>
  <c r="A62" i="1"/>
  <c r="B55" i="1"/>
  <c r="C54" i="1"/>
  <c r="A54" i="1"/>
  <c r="C53" i="1"/>
  <c r="A53" i="1"/>
  <c r="C52" i="1"/>
  <c r="A52" i="1"/>
  <c r="B48" i="1"/>
  <c r="C47" i="1"/>
  <c r="A47" i="1"/>
  <c r="C46" i="1"/>
  <c r="A46" i="1"/>
  <c r="C45" i="1"/>
  <c r="A45" i="1"/>
  <c r="C44" i="1"/>
  <c r="A44" i="1"/>
  <c r="B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58" i="1" l="1"/>
</calcChain>
</file>

<file path=xl/sharedStrings.xml><?xml version="1.0" encoding="utf-8"?>
<sst xmlns="http://schemas.openxmlformats.org/spreadsheetml/2006/main" count="75" uniqueCount="22">
  <si>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</si>
  <si>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</si>
  <si>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</si>
  <si>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</si>
  <si>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</si>
  <si>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</si>
  <si>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</si>
  <si>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</si>
  <si>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</si>
  <si>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</si>
  <si>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</si>
  <si>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</si>
  <si>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</si>
  <si>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</si>
  <si>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</si>
  <si>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</si>
  <si>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SIN EFECTIVO</t>
  </si>
  <si>
    <t xml:space="preserve">GAVETAS VACIAS + GAVETAS FALLANDO </t>
  </si>
  <si>
    <t>Abastecido</t>
  </si>
  <si>
    <t>335810547 </t>
  </si>
  <si>
    <t>2 Gavetas Vacías y 1 Fallando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</si>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</sst>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2"/>
                <c:pt idx="0">
                  <c:v>GAVETAS VACIAS + GAVETAS FALLANDO </c:v>
                </c:pt>
                <c:pt idx="1">
                  <c:v>ATM UNIDAD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Hoja1!#REF!</c:f>
              <c:strCache>
                <c:ptCount val="27"/>
                <c:pt idx="0">
                  <c:v>DISTRITO NACIONAL</c:v>
                </c:pt>
                <c:pt idx="1">
                  <c:v>DISTRITO NACIONAL</c:v>
                </c:pt>
                <c:pt idx="5">
                  <c:v>TOTAL</c:v>
                </c:pt>
                <c:pt idx="7">
                  <c:v>SIN EFECTIVO</c:v>
                </c:pt>
                <c:pt idx="8">
                  <c:v>ZONA</c:v>
                </c:pt>
                <c:pt idx="9">
                  <c:v>SUR</c:v>
                </c:pt>
                <c:pt idx="10">
                  <c:v>DISTRITO NACIONAL</c:v>
                </c:pt>
                <c:pt idx="11">
                  <c:v>SUR</c:v>
                </c:pt>
                <c:pt idx="12">
                  <c:v>DISTRITO NACIONAL</c:v>
                </c:pt>
                <c:pt idx="13">
                  <c:v>SUR</c:v>
                </c:pt>
                <c:pt idx="14">
                  <c:v>DISTRITO NACIONAL</c:v>
                </c:pt>
                <c:pt idx="15">
                  <c:v>SUR</c:v>
                </c:pt>
                <c:pt idx="16">
                  <c:v>ESTE</c:v>
                </c:pt>
                <c:pt idx="17">
                  <c:v>DISTRITO NACIONAL</c:v>
                </c:pt>
                <c:pt idx="18">
                  <c:v>TOTAL</c:v>
                </c:pt>
                <c:pt idx="20">
                  <c:v>GAVETAS VACIAS + GAVETAS FALLANDO </c:v>
                </c:pt>
                <c:pt idx="21">
                  <c:v>ZONA</c:v>
                </c:pt>
                <c:pt idx="22">
                  <c:v>DISTRITO NACIONAL</c:v>
                </c:pt>
                <c:pt idx="23">
                  <c:v>DISTRITO NACIONAL</c:v>
                </c:pt>
                <c:pt idx="24">
                  <c:v>DISTRITO NACIONAL</c:v>
                </c:pt>
                <c:pt idx="25">
                  <c:v>DISTRITO NACIONAL</c:v>
                </c:pt>
                <c:pt idx="26">
                  <c:v>TOTAL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27"/>
                <c:pt idx="0">
                  <c:v>627</c:v>
                </c:pt>
                <c:pt idx="1">
                  <c:v>557</c:v>
                </c:pt>
                <c:pt idx="5">
                  <c:v>25</c:v>
                </c:pt>
                <c:pt idx="8">
                  <c:v>0</c:v>
                </c:pt>
                <c:pt idx="9">
                  <c:v>84</c:v>
                </c:pt>
                <c:pt idx="10">
                  <c:v>443</c:v>
                </c:pt>
                <c:pt idx="11">
                  <c:v>512</c:v>
                </c:pt>
                <c:pt idx="12">
                  <c:v>243</c:v>
                </c:pt>
                <c:pt idx="13">
                  <c:v>880</c:v>
                </c:pt>
                <c:pt idx="14">
                  <c:v>672</c:v>
                </c:pt>
                <c:pt idx="15">
                  <c:v>984</c:v>
                </c:pt>
                <c:pt idx="16">
                  <c:v>660</c:v>
                </c:pt>
                <c:pt idx="17">
                  <c:v>312</c:v>
                </c:pt>
                <c:pt idx="18">
                  <c:v>9</c:v>
                </c:pt>
                <c:pt idx="21">
                  <c:v>0</c:v>
                </c:pt>
                <c:pt idx="22">
                  <c:v>938</c:v>
                </c:pt>
                <c:pt idx="23">
                  <c:v>735</c:v>
                </c:pt>
                <c:pt idx="24">
                  <c:v>976</c:v>
                </c:pt>
                <c:pt idx="25">
                  <c:v>407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tx>
            <c:strRef>
              <c:f>Hoja1!#REF!</c:f>
              <c:strCache>
                <c:ptCount val="2"/>
                <c:pt idx="0">
                  <c:v>GAVETAS VACIAS + GAVETAS FALLANDO </c:v>
                </c:pt>
                <c:pt idx="1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Hoja1!#REF!</c:f>
              <c:strCache>
                <c:ptCount val="27"/>
                <c:pt idx="0">
                  <c:v>DISTRITO NACIONAL</c:v>
                </c:pt>
                <c:pt idx="1">
                  <c:v>DISTRITO NACIONAL</c:v>
                </c:pt>
                <c:pt idx="5">
                  <c:v>TOTAL</c:v>
                </c:pt>
                <c:pt idx="7">
                  <c:v>SIN EFECTIVO</c:v>
                </c:pt>
                <c:pt idx="8">
                  <c:v>ZONA</c:v>
                </c:pt>
                <c:pt idx="9">
                  <c:v>SUR</c:v>
                </c:pt>
                <c:pt idx="10">
                  <c:v>DISTRITO NACIONAL</c:v>
                </c:pt>
                <c:pt idx="11">
                  <c:v>SUR</c:v>
                </c:pt>
                <c:pt idx="12">
                  <c:v>DISTRITO NACIONAL</c:v>
                </c:pt>
                <c:pt idx="13">
                  <c:v>SUR</c:v>
                </c:pt>
                <c:pt idx="14">
                  <c:v>DISTRITO NACIONAL</c:v>
                </c:pt>
                <c:pt idx="15">
                  <c:v>SUR</c:v>
                </c:pt>
                <c:pt idx="16">
                  <c:v>ESTE</c:v>
                </c:pt>
                <c:pt idx="17">
                  <c:v>DISTRITO NACIONAL</c:v>
                </c:pt>
                <c:pt idx="18">
                  <c:v>TOTAL</c:v>
                </c:pt>
                <c:pt idx="20">
                  <c:v>GAVETAS VACIAS + GAVETAS FALLANDO </c:v>
                </c:pt>
                <c:pt idx="21">
                  <c:v>ZONA</c:v>
                </c:pt>
                <c:pt idx="22">
                  <c:v>DISTRITO NACIONAL</c:v>
                </c:pt>
                <c:pt idx="23">
                  <c:v>DISTRITO NACIONAL</c:v>
                </c:pt>
                <c:pt idx="24">
                  <c:v>DISTRITO NACIONAL</c:v>
                </c:pt>
                <c:pt idx="25">
                  <c:v>DISTRITO NACIONAL</c:v>
                </c:pt>
                <c:pt idx="26">
                  <c:v>TOTAL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tx>
            <c:strRef>
              <c:f>Hoja1!#REF!</c:f>
              <c:strCache>
                <c:ptCount val="2"/>
                <c:pt idx="0">
                  <c:v>GAVETAS VACIAS + GAVETAS FALLANDO </c:v>
                </c:pt>
                <c:pt idx="1">
                  <c:v>ESTATUS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Hoja1!#REF!</c:f>
              <c:strCache>
                <c:ptCount val="27"/>
                <c:pt idx="0">
                  <c:v>DISTRITO NACIONAL</c:v>
                </c:pt>
                <c:pt idx="1">
                  <c:v>DISTRITO NACIONAL</c:v>
                </c:pt>
                <c:pt idx="5">
                  <c:v>TOTAL</c:v>
                </c:pt>
                <c:pt idx="7">
                  <c:v>SIN EFECTIVO</c:v>
                </c:pt>
                <c:pt idx="8">
                  <c:v>ZONA</c:v>
                </c:pt>
                <c:pt idx="9">
                  <c:v>SUR</c:v>
                </c:pt>
                <c:pt idx="10">
                  <c:v>DISTRITO NACIONAL</c:v>
                </c:pt>
                <c:pt idx="11">
                  <c:v>SUR</c:v>
                </c:pt>
                <c:pt idx="12">
                  <c:v>DISTRITO NACIONAL</c:v>
                </c:pt>
                <c:pt idx="13">
                  <c:v>SUR</c:v>
                </c:pt>
                <c:pt idx="14">
                  <c:v>DISTRITO NACIONAL</c:v>
                </c:pt>
                <c:pt idx="15">
                  <c:v>SUR</c:v>
                </c:pt>
                <c:pt idx="16">
                  <c:v>ESTE</c:v>
                </c:pt>
                <c:pt idx="17">
                  <c:v>DISTRITO NACIONAL</c:v>
                </c:pt>
                <c:pt idx="18">
                  <c:v>TOTAL</c:v>
                </c:pt>
                <c:pt idx="20">
                  <c:v>GAVETAS VACIAS + GAVETAS FALLANDO </c:v>
                </c:pt>
                <c:pt idx="21">
                  <c:v>ZONA</c:v>
                </c:pt>
                <c:pt idx="22">
                  <c:v>DISTRITO NACIONAL</c:v>
                </c:pt>
                <c:pt idx="23">
                  <c:v>DISTRITO NACIONAL</c:v>
                </c:pt>
                <c:pt idx="24">
                  <c:v>DISTRITO NACIONAL</c:v>
                </c:pt>
                <c:pt idx="25">
                  <c:v>DISTRITO NACIONAL</c:v>
                </c:pt>
                <c:pt idx="26">
                  <c:v>TOTAL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tx>
            <c:strRef>
              <c:f>Hoja1!#REF!</c:f>
              <c:strCache>
                <c:ptCount val="2"/>
                <c:pt idx="0">
                  <c:v>GAVETAS VACIAS + GAVETAS FALLANDO </c:v>
                </c:pt>
                <c:pt idx="1">
                  <c:v>TICKET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Hoja1!#REF!</c:f>
              <c:strCache>
                <c:ptCount val="27"/>
                <c:pt idx="0">
                  <c:v>DISTRITO NACIONAL</c:v>
                </c:pt>
                <c:pt idx="1">
                  <c:v>DISTRITO NACIONAL</c:v>
                </c:pt>
                <c:pt idx="5">
                  <c:v>TOTAL</c:v>
                </c:pt>
                <c:pt idx="7">
                  <c:v>SIN EFECTIVO</c:v>
                </c:pt>
                <c:pt idx="8">
                  <c:v>ZONA</c:v>
                </c:pt>
                <c:pt idx="9">
                  <c:v>SUR</c:v>
                </c:pt>
                <c:pt idx="10">
                  <c:v>DISTRITO NACIONAL</c:v>
                </c:pt>
                <c:pt idx="11">
                  <c:v>SUR</c:v>
                </c:pt>
                <c:pt idx="12">
                  <c:v>DISTRITO NACIONAL</c:v>
                </c:pt>
                <c:pt idx="13">
                  <c:v>SUR</c:v>
                </c:pt>
                <c:pt idx="14">
                  <c:v>DISTRITO NACIONAL</c:v>
                </c:pt>
                <c:pt idx="15">
                  <c:v>SUR</c:v>
                </c:pt>
                <c:pt idx="16">
                  <c:v>ESTE</c:v>
                </c:pt>
                <c:pt idx="17">
                  <c:v>DISTRITO NACIONAL</c:v>
                </c:pt>
                <c:pt idx="18">
                  <c:v>TOTAL</c:v>
                </c:pt>
                <c:pt idx="20">
                  <c:v>GAVETAS VACIAS + GAVETAS FALLANDO </c:v>
                </c:pt>
                <c:pt idx="21">
                  <c:v>ZONA</c:v>
                </c:pt>
                <c:pt idx="22">
                  <c:v>DISTRITO NACIONAL</c:v>
                </c:pt>
                <c:pt idx="23">
                  <c:v>DISTRITO NACIONAL</c:v>
                </c:pt>
                <c:pt idx="24">
                  <c:v>DISTRITO NACIONAL</c:v>
                </c:pt>
                <c:pt idx="25">
                  <c:v>DISTRITO NACIONAL</c:v>
                </c:pt>
                <c:pt idx="26">
                  <c:v>TOTAL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27"/>
                <c:pt idx="0">
                  <c:v>335805638</c:v>
                </c:pt>
                <c:pt idx="1">
                  <c:v>335810482</c:v>
                </c:pt>
                <c:pt idx="8">
                  <c:v>0</c:v>
                </c:pt>
                <c:pt idx="9">
                  <c:v>335809198</c:v>
                </c:pt>
                <c:pt idx="10">
                  <c:v>335810848</c:v>
                </c:pt>
                <c:pt idx="11">
                  <c:v>335810892</c:v>
                </c:pt>
                <c:pt idx="12">
                  <c:v>335811183</c:v>
                </c:pt>
                <c:pt idx="13">
                  <c:v>335811537</c:v>
                </c:pt>
                <c:pt idx="14">
                  <c:v>335811550</c:v>
                </c:pt>
                <c:pt idx="15">
                  <c:v>335811613</c:v>
                </c:pt>
                <c:pt idx="16">
                  <c:v>335811649</c:v>
                </c:pt>
                <c:pt idx="17">
                  <c:v>335811610</c:v>
                </c:pt>
                <c:pt idx="21">
                  <c:v>0</c:v>
                </c:pt>
                <c:pt idx="22">
                  <c:v>0</c:v>
                </c:pt>
                <c:pt idx="23">
                  <c:v>335811154</c:v>
                </c:pt>
                <c:pt idx="24">
                  <c:v>335811351</c:v>
                </c:pt>
                <c:pt idx="25">
                  <c:v>335811532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1" zoomScale="78" zoomScaleNormal="78" workbookViewId="0">
      <selection activeCell="G62" sqref="G62:G63"/>
    </sheetView>
  </sheetViews>
  <sheetFormatPr baseColWidth="10" defaultColWidth="52.7109375" defaultRowHeight="15" x14ac:dyDescent="0.25"/>
  <cols>
    <col min="1" max="1" width="25" bestFit="1" customWidth="1"/>
    <col min="2" max="2" width="17.140625" style="8" bestFit="1" customWidth="1"/>
    <col min="3" max="3" width="51.28515625" bestFit="1" customWidth="1"/>
    <col min="4" max="4" width="38.28515625" bestFit="1" customWidth="1"/>
    <col min="5" max="5" width="22.1406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44259.25</v>
      </c>
      <c r="C4" s="1"/>
      <c r="D4" s="1"/>
      <c r="E4" s="18"/>
    </row>
    <row r="5" spans="1:5" ht="18.75" thickBot="1" x14ac:dyDescent="0.3">
      <c r="A5" s="14" t="s">
        <v>3</v>
      </c>
      <c r="B5" s="16">
        <v>44259.708333333336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str">
        <f>VLOOKUP(B9,'[1]LISTADO ATM'!$A$2:$C$817,3,0)</f>
        <v>NORTE</v>
      </c>
      <c r="B9" s="4">
        <v>720</v>
      </c>
      <c r="C9" s="4" t="str">
        <f>VLOOKUP(B9,'[1]LISTADO ATM'!$A$2:$B$816,2,0)</f>
        <v xml:space="preserve">ATM OMSA (Santiago) </v>
      </c>
      <c r="D9" s="24" t="s">
        <v>18</v>
      </c>
      <c r="E9" s="26">
        <v>335810878</v>
      </c>
    </row>
    <row r="10" spans="1:5" ht="18" x14ac:dyDescent="0.25">
      <c r="A10" s="9" t="str">
        <f>VLOOKUP(B10,'[1]LISTADO ATM'!$A$2:$C$817,3,0)</f>
        <v>ESTE</v>
      </c>
      <c r="B10" s="4">
        <v>609</v>
      </c>
      <c r="C10" s="4" t="str">
        <f>VLOOKUP(B10,'[1]LISTADO ATM'!$A$2:$B$816,2,0)</f>
        <v xml:space="preserve">ATM S/M Jumbo (San Pedro) </v>
      </c>
      <c r="D10" s="24" t="s">
        <v>18</v>
      </c>
      <c r="E10" s="25">
        <v>335810828</v>
      </c>
    </row>
    <row r="11" spans="1:5" ht="18" x14ac:dyDescent="0.25">
      <c r="A11" s="9" t="str">
        <f>VLOOKUP(B11,'[1]LISTADO ATM'!$A$2:$C$817,3,0)</f>
        <v>DISTRITO NACIONAL</v>
      </c>
      <c r="B11" s="4">
        <v>721</v>
      </c>
      <c r="C11" s="4" t="str">
        <f>VLOOKUP(B11,'[1]LISTADO ATM'!$A$2:$B$816,2,0)</f>
        <v xml:space="preserve">ATM Oficina Charles de Gaulle II </v>
      </c>
      <c r="D11" s="24" t="s">
        <v>18</v>
      </c>
      <c r="E11" s="25">
        <v>335810899</v>
      </c>
    </row>
    <row r="12" spans="1:5" ht="18" x14ac:dyDescent="0.25">
      <c r="A12" s="9" t="str">
        <f>VLOOKUP(B12,'[1]LISTADO ATM'!$A$2:$C$817,3,0)</f>
        <v>DISTRITO NACIONAL</v>
      </c>
      <c r="B12" s="4">
        <v>722</v>
      </c>
      <c r="C12" s="4" t="str">
        <f>VLOOKUP(B12,'[1]LISTADO ATM'!$A$2:$B$816,2,0)</f>
        <v xml:space="preserve">ATM Oficina Charles de Gaulle III </v>
      </c>
      <c r="D12" s="24" t="s">
        <v>18</v>
      </c>
      <c r="E12" s="25">
        <v>335810900</v>
      </c>
    </row>
    <row r="13" spans="1:5" ht="18" x14ac:dyDescent="0.25">
      <c r="A13" s="9" t="str">
        <f>VLOOKUP(B13,'[1]LISTADO ATM'!$A$2:$C$817,3,0)</f>
        <v>NORTE</v>
      </c>
      <c r="B13" s="4">
        <v>774</v>
      </c>
      <c r="C13" s="4" t="str">
        <f>VLOOKUP(B13,'[1]LISTADO ATM'!$A$2:$B$816,2,0)</f>
        <v xml:space="preserve">ATM Oficina Montecristi </v>
      </c>
      <c r="D13" s="24" t="s">
        <v>18</v>
      </c>
      <c r="E13" s="25">
        <v>335810906</v>
      </c>
    </row>
    <row r="14" spans="1:5" ht="18" x14ac:dyDescent="0.25">
      <c r="A14" s="9" t="str">
        <f>VLOOKUP(B14,'[1]LISTADO ATM'!$A$2:$C$817,3,0)</f>
        <v>ESTE</v>
      </c>
      <c r="B14" s="4">
        <v>673</v>
      </c>
      <c r="C14" s="4" t="str">
        <f>VLOOKUP(B14,'[1]LISTADO ATM'!$A$2:$B$816,2,0)</f>
        <v>ATM Clínica Dr. Cruz Jiminián</v>
      </c>
      <c r="D14" s="24" t="s">
        <v>18</v>
      </c>
      <c r="E14" s="25">
        <v>335810898</v>
      </c>
    </row>
    <row r="15" spans="1:5" ht="18" x14ac:dyDescent="0.25">
      <c r="A15" s="9" t="str">
        <f>VLOOKUP(B15,'[1]LISTADO ATM'!$A$2:$C$817,3,0)</f>
        <v>DISTRITO NACIONAL</v>
      </c>
      <c r="B15" s="4">
        <v>698</v>
      </c>
      <c r="C15" s="4" t="str">
        <f>VLOOKUP(B15,'[1]LISTADO ATM'!$A$2:$B$816,2,0)</f>
        <v>ATM Parador Bellamar</v>
      </c>
      <c r="D15" s="24" t="s">
        <v>18</v>
      </c>
      <c r="E15" s="25">
        <v>335810926</v>
      </c>
    </row>
    <row r="16" spans="1:5" ht="18" x14ac:dyDescent="0.25">
      <c r="A16" s="9" t="str">
        <f>VLOOKUP(B16,'[1]LISTADO ATM'!$A$2:$C$817,3,0)</f>
        <v>DISTRITO NACIONAL</v>
      </c>
      <c r="B16" s="4">
        <v>560</v>
      </c>
      <c r="C16" s="4" t="str">
        <f>VLOOKUP(B16,'[1]LISTADO ATM'!$A$2:$B$816,2,0)</f>
        <v xml:space="preserve">ATM Junta Central Electoral </v>
      </c>
      <c r="D16" s="24" t="s">
        <v>18</v>
      </c>
      <c r="E16" s="25">
        <v>335810942</v>
      </c>
    </row>
    <row r="17" spans="1:5" ht="18" x14ac:dyDescent="0.25">
      <c r="A17" s="9" t="str">
        <f>VLOOKUP(B17,'[1]LISTADO ATM'!$A$2:$C$817,3,0)</f>
        <v>SUR</v>
      </c>
      <c r="B17" s="4">
        <v>249</v>
      </c>
      <c r="C17" s="4" t="str">
        <f>VLOOKUP(B17,'[1]LISTADO ATM'!$A$2:$B$816,2,0)</f>
        <v xml:space="preserve">ATM Banco Agrícola Neiba </v>
      </c>
      <c r="D17" s="24" t="s">
        <v>18</v>
      </c>
      <c r="E17" s="25">
        <v>335809452</v>
      </c>
    </row>
    <row r="18" spans="1:5" ht="18" x14ac:dyDescent="0.25">
      <c r="A18" s="9" t="str">
        <f>VLOOKUP(B18,'[1]LISTADO ATM'!$A$2:$C$817,3,0)</f>
        <v>DISTRITO NACIONAL</v>
      </c>
      <c r="B18" s="4">
        <v>697</v>
      </c>
      <c r="C18" s="4" t="str">
        <f>VLOOKUP(B18,'[1]LISTADO ATM'!$A$2:$B$816,2,0)</f>
        <v>ATM Hipermercado Olé Ciudad Juan Bosch</v>
      </c>
      <c r="D18" s="24" t="s">
        <v>18</v>
      </c>
      <c r="E18" s="25">
        <v>335810189</v>
      </c>
    </row>
    <row r="19" spans="1:5" ht="18" x14ac:dyDescent="0.25">
      <c r="A19" s="9" t="str">
        <f>VLOOKUP(B19,'[1]LISTADO ATM'!$A$2:$C$817,3,0)</f>
        <v>SUR</v>
      </c>
      <c r="B19" s="4">
        <v>252</v>
      </c>
      <c r="C19" s="4" t="str">
        <f>VLOOKUP(B19,'[1]LISTADO ATM'!$A$2:$B$816,2,0)</f>
        <v xml:space="preserve">ATM Banco Agrícola (Barahona) </v>
      </c>
      <c r="D19" s="24" t="s">
        <v>18</v>
      </c>
      <c r="E19" s="25">
        <v>335810265</v>
      </c>
    </row>
    <row r="20" spans="1:5" ht="18" x14ac:dyDescent="0.25">
      <c r="A20" s="9" t="str">
        <f>VLOOKUP(B20,'[1]LISTADO ATM'!$A$2:$C$817,3,0)</f>
        <v>ESTE</v>
      </c>
      <c r="B20" s="4">
        <v>353</v>
      </c>
      <c r="C20" s="4" t="str">
        <f>VLOOKUP(B20,'[1]LISTADO ATM'!$A$2:$B$816,2,0)</f>
        <v xml:space="preserve">ATM Estación Boulevard Juan Dolio </v>
      </c>
      <c r="D20" s="24" t="s">
        <v>18</v>
      </c>
      <c r="E20" s="25">
        <v>335810318</v>
      </c>
    </row>
    <row r="21" spans="1:5" ht="18" x14ac:dyDescent="0.25">
      <c r="A21" s="9" t="str">
        <f>VLOOKUP(B21,'[1]LISTADO ATM'!$A$2:$C$817,3,0)</f>
        <v>DISTRITO NACIONAL</v>
      </c>
      <c r="B21" s="4">
        <v>889</v>
      </c>
      <c r="C21" s="4" t="str">
        <f>VLOOKUP(B21,'[1]LISTADO ATM'!$A$2:$B$816,2,0)</f>
        <v>ATM Oficina Plaza Lama Máximo Gómez II</v>
      </c>
      <c r="D21" s="24" t="s">
        <v>18</v>
      </c>
      <c r="E21" s="25">
        <v>335810524</v>
      </c>
    </row>
    <row r="22" spans="1:5" ht="18" x14ac:dyDescent="0.25">
      <c r="A22" s="9" t="str">
        <f>VLOOKUP(B22,'[1]LISTADO ATM'!$A$2:$C$817,3,0)</f>
        <v>ESTE</v>
      </c>
      <c r="B22" s="4">
        <v>608</v>
      </c>
      <c r="C22" s="4" t="str">
        <f>VLOOKUP(B22,'[1]LISTADO ATM'!$A$2:$B$816,2,0)</f>
        <v xml:space="preserve">ATM Oficina Jumbo (San Pedro) </v>
      </c>
      <c r="D22" s="24" t="s">
        <v>18</v>
      </c>
      <c r="E22" s="25">
        <v>335810825</v>
      </c>
    </row>
    <row r="23" spans="1:5" ht="18" x14ac:dyDescent="0.25">
      <c r="A23" s="9" t="str">
        <f>VLOOKUP(B23,'[1]LISTADO ATM'!$A$2:$C$817,3,0)</f>
        <v>DISTRITO NACIONAL</v>
      </c>
      <c r="B23" s="4">
        <v>355</v>
      </c>
      <c r="C23" s="4" t="str">
        <f>VLOOKUP(B23,'[1]LISTADO ATM'!$A$2:$B$816,2,0)</f>
        <v xml:space="preserve">ATM UNP Metro II </v>
      </c>
      <c r="D23" s="24" t="s">
        <v>18</v>
      </c>
      <c r="E23" s="25">
        <v>335810927</v>
      </c>
    </row>
    <row r="24" spans="1:5" ht="18" x14ac:dyDescent="0.25">
      <c r="A24" s="9" t="str">
        <f>VLOOKUP(B24,'[1]LISTADO ATM'!$A$2:$C$817,3,0)</f>
        <v>SUR</v>
      </c>
      <c r="B24" s="4">
        <v>45</v>
      </c>
      <c r="C24" s="4" t="str">
        <f>VLOOKUP(B24,'[1]LISTADO ATM'!$A$2:$B$816,2,0)</f>
        <v xml:space="preserve">ATM Oficina Tamayo </v>
      </c>
      <c r="D24" s="24" t="s">
        <v>18</v>
      </c>
      <c r="E24" s="25">
        <v>335811422</v>
      </c>
    </row>
    <row r="25" spans="1:5" ht="18" x14ac:dyDescent="0.25">
      <c r="A25" s="9" t="str">
        <f>VLOOKUP(B25,'[1]LISTADO ATM'!$A$2:$C$817,3,0)</f>
        <v>DISTRITO NACIONAL</v>
      </c>
      <c r="B25" s="4">
        <v>238</v>
      </c>
      <c r="C25" s="4" t="str">
        <f>VLOOKUP(B25,'[1]LISTADO ATM'!$A$2:$B$816,2,0)</f>
        <v xml:space="preserve">ATM Multicentro La Sirena Charles de Gaulle </v>
      </c>
      <c r="D25" s="24" t="s">
        <v>18</v>
      </c>
      <c r="E25" s="25">
        <v>335811518</v>
      </c>
    </row>
    <row r="26" spans="1:5" ht="18" x14ac:dyDescent="0.25">
      <c r="A26" s="9" t="str">
        <f>VLOOKUP(B26,'[1]LISTADO ATM'!$A$2:$C$817,3,0)</f>
        <v>DISTRITO NACIONAL</v>
      </c>
      <c r="B26" s="4">
        <v>744</v>
      </c>
      <c r="C26" s="4" t="str">
        <f>VLOOKUP(B26,'[1]LISTADO ATM'!$A$2:$B$816,2,0)</f>
        <v xml:space="preserve">ATM Multicentro La Sirena Venezuela </v>
      </c>
      <c r="D26" s="24" t="s">
        <v>18</v>
      </c>
      <c r="E26" s="25">
        <v>335810891</v>
      </c>
    </row>
    <row r="27" spans="1:5" ht="18" x14ac:dyDescent="0.25">
      <c r="A27" s="9" t="str">
        <f>VLOOKUP(B27,'[1]LISTADO ATM'!$A$2:$C$817,3,0)</f>
        <v>DISTRITO NACIONAL</v>
      </c>
      <c r="B27" s="4">
        <v>272</v>
      </c>
      <c r="C27" s="4" t="str">
        <f>VLOOKUP(B27,'[1]LISTADO ATM'!$A$2:$B$816,2,0)</f>
        <v xml:space="preserve">ATM Cámara de Diputados </v>
      </c>
      <c r="D27" s="24" t="s">
        <v>18</v>
      </c>
      <c r="E27" s="26">
        <v>335811162</v>
      </c>
    </row>
    <row r="28" spans="1:5" ht="18" x14ac:dyDescent="0.25">
      <c r="A28" s="9" t="str">
        <f>VLOOKUP(B28,'[1]LISTADO ATM'!$A$2:$C$817,3,0)</f>
        <v>DISTRITO NACIONAL</v>
      </c>
      <c r="B28" s="4">
        <v>640</v>
      </c>
      <c r="C28" s="4" t="str">
        <f>VLOOKUP(B28,'[1]LISTADO ATM'!$A$2:$B$816,2,0)</f>
        <v xml:space="preserve">ATM Ministerio Obras Públicas </v>
      </c>
      <c r="D28" s="24" t="s">
        <v>18</v>
      </c>
      <c r="E28" s="26">
        <v>335810910</v>
      </c>
    </row>
    <row r="29" spans="1:5" ht="18" x14ac:dyDescent="0.25">
      <c r="A29" s="9" t="str">
        <f>VLOOKUP(B29,'[1]LISTADO ATM'!$A$2:$C$817,3,0)</f>
        <v>DISTRITO NACIONAL</v>
      </c>
      <c r="B29" s="4">
        <v>13</v>
      </c>
      <c r="C29" s="4" t="str">
        <f>VLOOKUP(B29,'[1]LISTADO ATM'!$A$2:$B$816,2,0)</f>
        <v xml:space="preserve">ATM CDEEE </v>
      </c>
      <c r="D29" s="24" t="s">
        <v>18</v>
      </c>
      <c r="E29" s="26">
        <v>335810684</v>
      </c>
    </row>
    <row r="30" spans="1:5" ht="18" x14ac:dyDescent="0.25">
      <c r="A30" s="9" t="str">
        <f>VLOOKUP(B30,'[1]LISTADO ATM'!$A$2:$C$817,3,0)</f>
        <v>DISTRITO NACIONAL</v>
      </c>
      <c r="B30" s="4">
        <v>267</v>
      </c>
      <c r="C30" s="4" t="str">
        <f>VLOOKUP(B30,'[1]LISTADO ATM'!$A$2:$B$816,2,0)</f>
        <v xml:space="preserve">ATM Centro de Caja México </v>
      </c>
      <c r="D30" s="24" t="s">
        <v>18</v>
      </c>
      <c r="E30" s="26">
        <v>335810690</v>
      </c>
    </row>
    <row r="31" spans="1:5" ht="18" x14ac:dyDescent="0.25">
      <c r="A31" s="9" t="str">
        <f>VLOOKUP(B31,'[1]LISTADO ATM'!$A$2:$C$817,3,0)</f>
        <v>DISTRITO NACIONAL</v>
      </c>
      <c r="B31" s="4">
        <v>194</v>
      </c>
      <c r="C31" s="4" t="str">
        <f>VLOOKUP(B31,'[1]LISTADO ATM'!$A$2:$B$816,2,0)</f>
        <v xml:space="preserve">ATM UNP Pantoja </v>
      </c>
      <c r="D31" s="24" t="s">
        <v>18</v>
      </c>
      <c r="E31" s="26">
        <v>335811147</v>
      </c>
    </row>
    <row r="32" spans="1:5" ht="18" x14ac:dyDescent="0.25">
      <c r="A32" s="9" t="str">
        <f>VLOOKUP(B32,'[1]LISTADO ATM'!$A$2:$C$817,3,0)</f>
        <v>DISTRITO NACIONAL</v>
      </c>
      <c r="B32" s="4">
        <v>627</v>
      </c>
      <c r="C32" s="4" t="str">
        <f>VLOOKUP(B32,'[1]LISTADO ATM'!$A$2:$B$816,2,0)</f>
        <v xml:space="preserve">ATM CAASD </v>
      </c>
      <c r="D32" s="24" t="s">
        <v>18</v>
      </c>
      <c r="E32" s="11">
        <v>335810909</v>
      </c>
    </row>
    <row r="33" spans="1:5" ht="18" x14ac:dyDescent="0.25">
      <c r="A33" s="9" t="str">
        <f>VLOOKUP(B33,'[1]LISTADO ATM'!$A$2:$C$817,3,0)</f>
        <v>DISTRITO NACIONAL</v>
      </c>
      <c r="B33" s="4">
        <v>557</v>
      </c>
      <c r="C33" s="4" t="str">
        <f>VLOOKUP(B33,'[1]LISTADO ATM'!$A$2:$B$816,2,0)</f>
        <v xml:space="preserve">ATM Multicentro La Sirena Ave. Mella </v>
      </c>
      <c r="D33" s="24" t="s">
        <v>18</v>
      </c>
      <c r="E33" s="26">
        <v>335810482</v>
      </c>
    </row>
    <row r="34" spans="1:5" ht="18" x14ac:dyDescent="0.25">
      <c r="A34" s="9" t="str">
        <f>VLOOKUP(B34,'[1]LISTADO ATM'!$A$2:$C$817,3,0)</f>
        <v>SUR</v>
      </c>
      <c r="B34" s="4">
        <v>84</v>
      </c>
      <c r="C34" s="4" t="str">
        <f>VLOOKUP(B34,'[1]LISTADO ATM'!$A$2:$B$816,2,0)</f>
        <v xml:space="preserve">ATM Oficina Multicentro Sirena San Cristóbal </v>
      </c>
      <c r="D34" s="24" t="s">
        <v>18</v>
      </c>
      <c r="E34" s="25">
        <v>335809198</v>
      </c>
    </row>
    <row r="35" spans="1:5" ht="18" x14ac:dyDescent="0.25">
      <c r="A35" s="9" t="str">
        <f>VLOOKUP(B35,'[1]LISTADO ATM'!$A$2:$C$817,3,0)</f>
        <v>SUR</v>
      </c>
      <c r="B35" s="4">
        <v>512</v>
      </c>
      <c r="C35" s="4" t="str">
        <f>VLOOKUP(B35,'[1]LISTADO ATM'!$A$2:$B$816,2,0)</f>
        <v>ATM Plaza Jesús Ferreira</v>
      </c>
      <c r="D35" s="24" t="s">
        <v>18</v>
      </c>
      <c r="E35" s="25">
        <v>335810892</v>
      </c>
    </row>
    <row r="36" spans="1:5" ht="18" x14ac:dyDescent="0.25">
      <c r="A36" s="9" t="str">
        <f>VLOOKUP(B36,'[1]LISTADO ATM'!$A$2:$C$817,3,0)</f>
        <v>DISTRITO NACIONAL</v>
      </c>
      <c r="B36" s="4">
        <v>243</v>
      </c>
      <c r="C36" s="4" t="str">
        <f>VLOOKUP(B36,'[1]LISTADO ATM'!$A$2:$B$816,2,0)</f>
        <v xml:space="preserve">ATM Autoservicio Plaza Central  </v>
      </c>
      <c r="D36" s="24" t="s">
        <v>18</v>
      </c>
      <c r="E36" s="25">
        <v>335811183</v>
      </c>
    </row>
    <row r="37" spans="1:5" ht="18" x14ac:dyDescent="0.25">
      <c r="A37" s="9" t="str">
        <f>VLOOKUP(B37,'[1]LISTADO ATM'!$A$2:$C$817,3,0)</f>
        <v>SUR</v>
      </c>
      <c r="B37" s="4">
        <v>880</v>
      </c>
      <c r="C37" s="4" t="str">
        <f>VLOOKUP(B37,'[1]LISTADO ATM'!$A$2:$B$816,2,0)</f>
        <v xml:space="preserve">ATM Autoservicio Barahona II </v>
      </c>
      <c r="D37" s="24" t="s">
        <v>18</v>
      </c>
      <c r="E37" s="25">
        <v>335811537</v>
      </c>
    </row>
    <row r="38" spans="1:5" ht="18" x14ac:dyDescent="0.25">
      <c r="A38" s="9" t="str">
        <f>VLOOKUP(B38,'[1]LISTADO ATM'!$A$2:$C$817,3,0)</f>
        <v>DISTRITO NACIONAL</v>
      </c>
      <c r="B38" s="4">
        <v>672</v>
      </c>
      <c r="C38" s="4" t="str">
        <f>VLOOKUP(B38,'[1]LISTADO ATM'!$A$2:$B$816,2,0)</f>
        <v>ATM Destacamento Policía Nacional La Victoria</v>
      </c>
      <c r="D38" s="24" t="s">
        <v>18</v>
      </c>
      <c r="E38" s="25">
        <v>335811550</v>
      </c>
    </row>
    <row r="39" spans="1:5" ht="18" x14ac:dyDescent="0.25">
      <c r="A39" s="9" t="str">
        <f>VLOOKUP(B39,'[1]LISTADO ATM'!$A$2:$C$817,3,0)</f>
        <v>DISTRITO NACIONAL</v>
      </c>
      <c r="B39" s="4">
        <v>735</v>
      </c>
      <c r="C39" s="4" t="str">
        <f>VLOOKUP(B39,'[1]LISTADO ATM'!$A$2:$B$816,2,0)</f>
        <v xml:space="preserve">ATM Oficina Independencia II  </v>
      </c>
      <c r="D39" s="24" t="s">
        <v>18</v>
      </c>
      <c r="E39" s="26">
        <v>335811154</v>
      </c>
    </row>
    <row r="40" spans="1:5" ht="18.75" thickBot="1" x14ac:dyDescent="0.3">
      <c r="A40" s="6" t="s">
        <v>11</v>
      </c>
      <c r="B40" s="12">
        <f>COUNT(B9:B39)</f>
        <v>31</v>
      </c>
      <c r="C40" s="47"/>
      <c r="D40" s="48"/>
      <c r="E40" s="49"/>
    </row>
    <row r="41" spans="1:5" ht="15.75" thickBot="1" x14ac:dyDescent="0.3">
      <c r="E41" s="8"/>
    </row>
    <row r="42" spans="1:5" ht="18.75" thickBot="1" x14ac:dyDescent="0.3">
      <c r="A42" s="29" t="s">
        <v>16</v>
      </c>
      <c r="B42" s="30"/>
      <c r="C42" s="30"/>
      <c r="D42" s="30"/>
      <c r="E42" s="31"/>
    </row>
    <row r="43" spans="1:5" ht="18" x14ac:dyDescent="0.25">
      <c r="A43" s="2" t="s">
        <v>5</v>
      </c>
      <c r="B43" s="2" t="s">
        <v>6</v>
      </c>
      <c r="C43" s="3" t="s">
        <v>7</v>
      </c>
      <c r="D43" s="3" t="s">
        <v>8</v>
      </c>
      <c r="E43" s="3" t="s">
        <v>9</v>
      </c>
    </row>
    <row r="44" spans="1:5" ht="18" x14ac:dyDescent="0.25">
      <c r="A44" s="9" t="str">
        <f>VLOOKUP(B44,'[1]LISTADO ATM'!$A$2:$C$817,3,0)</f>
        <v>DISTRITO NACIONAL</v>
      </c>
      <c r="B44" s="4">
        <v>443</v>
      </c>
      <c r="C44" s="4" t="str">
        <f>VLOOKUP(B44,'[1]LISTADO ATM'!$A$2:$B$816,2,0)</f>
        <v xml:space="preserve">ATM Edificio San Rafael </v>
      </c>
      <c r="D44" s="22" t="s">
        <v>10</v>
      </c>
      <c r="E44" s="25">
        <v>335810848</v>
      </c>
    </row>
    <row r="45" spans="1:5" ht="18" x14ac:dyDescent="0.25">
      <c r="A45" s="9" t="str">
        <f>VLOOKUP(B45,'[1]LISTADO ATM'!$A$2:$C$817,3,0)</f>
        <v>SUR</v>
      </c>
      <c r="B45" s="4">
        <v>984</v>
      </c>
      <c r="C45" s="4" t="str">
        <f>VLOOKUP(B45,'[1]LISTADO ATM'!$A$2:$B$816,2,0)</f>
        <v xml:space="preserve">ATM Oficina Neiba II </v>
      </c>
      <c r="D45" s="22" t="s">
        <v>10</v>
      </c>
      <c r="E45" s="25">
        <v>335811613</v>
      </c>
    </row>
    <row r="46" spans="1:5" ht="18" x14ac:dyDescent="0.25">
      <c r="A46" s="9" t="str">
        <f>VLOOKUP(B46,'[1]LISTADO ATM'!$A$2:$C$817,3,0)</f>
        <v>ESTE</v>
      </c>
      <c r="B46" s="4">
        <v>660</v>
      </c>
      <c r="C46" s="4" t="str">
        <f>VLOOKUP(B46,'[1]LISTADO ATM'!$A$2:$B$816,2,0)</f>
        <v>ATM Oficina Romana Norte II</v>
      </c>
      <c r="D46" s="22" t="s">
        <v>10</v>
      </c>
      <c r="E46" s="25">
        <v>335811649</v>
      </c>
    </row>
    <row r="47" spans="1:5" ht="18" x14ac:dyDescent="0.25">
      <c r="A47" s="9" t="str">
        <f>VLOOKUP(B47,'[1]LISTADO ATM'!$A$2:$C$817,3,0)</f>
        <v>DISTRITO NACIONAL</v>
      </c>
      <c r="B47" s="4">
        <v>312</v>
      </c>
      <c r="C47" s="4" t="str">
        <f>VLOOKUP(B47,'[1]LISTADO ATM'!$A$2:$B$816,2,0)</f>
        <v xml:space="preserve">ATM Oficina Tiradentes II (Naco) </v>
      </c>
      <c r="D47" s="22" t="s">
        <v>10</v>
      </c>
      <c r="E47" s="25">
        <v>335811610</v>
      </c>
    </row>
    <row r="48" spans="1:5" ht="18.75" thickBot="1" x14ac:dyDescent="0.3">
      <c r="A48" s="10" t="s">
        <v>11</v>
      </c>
      <c r="B48" s="12">
        <f>COUNT(B44:B47)</f>
        <v>4</v>
      </c>
      <c r="C48" s="21"/>
      <c r="D48" s="21"/>
      <c r="E48" s="21"/>
    </row>
    <row r="49" spans="1:5" ht="15.75" thickBot="1" x14ac:dyDescent="0.3">
      <c r="E49" s="8"/>
    </row>
    <row r="50" spans="1:5" ht="18.75" thickBot="1" x14ac:dyDescent="0.3">
      <c r="A50" s="29" t="s">
        <v>17</v>
      </c>
      <c r="B50" s="30"/>
      <c r="C50" s="30"/>
      <c r="D50" s="30"/>
      <c r="E50" s="31"/>
    </row>
    <row r="51" spans="1:5" ht="18" x14ac:dyDescent="0.25">
      <c r="A51" s="2" t="s">
        <v>5</v>
      </c>
      <c r="B51" s="2" t="s">
        <v>6</v>
      </c>
      <c r="C51" s="3" t="s">
        <v>7</v>
      </c>
      <c r="D51" s="3" t="s">
        <v>8</v>
      </c>
      <c r="E51" s="2" t="s">
        <v>9</v>
      </c>
    </row>
    <row r="52" spans="1:5" ht="18" x14ac:dyDescent="0.25">
      <c r="A52" s="9" t="str">
        <f>VLOOKUP(B52,'[1]LISTADO ATM'!$A$2:$C$817,3,0)</f>
        <v>DISTRITO NACIONAL</v>
      </c>
      <c r="B52" s="4">
        <v>938</v>
      </c>
      <c r="C52" s="4" t="str">
        <f>VLOOKUP(B52,'[1]LISTADO ATM'!$A$2:$B$816,2,0)</f>
        <v xml:space="preserve">ATM Autobanco Oficina Filadelfia Plaza </v>
      </c>
      <c r="D52" s="4" t="s">
        <v>15</v>
      </c>
      <c r="E52" s="26" t="s">
        <v>19</v>
      </c>
    </row>
    <row r="53" spans="1:5" ht="18" x14ac:dyDescent="0.25">
      <c r="A53" s="9" t="str">
        <f>VLOOKUP(B53,'[1]LISTADO ATM'!$A$2:$C$817,3,0)</f>
        <v>DISTRITO NACIONAL</v>
      </c>
      <c r="B53" s="4">
        <v>976</v>
      </c>
      <c r="C53" s="4" t="str">
        <f>VLOOKUP(B53,'[1]LISTADO ATM'!$A$2:$B$816,2,0)</f>
        <v xml:space="preserve">ATM Oficina Diamond Plaza I </v>
      </c>
      <c r="D53" s="4" t="s">
        <v>15</v>
      </c>
      <c r="E53" s="26">
        <v>335811351</v>
      </c>
    </row>
    <row r="54" spans="1:5" ht="18" x14ac:dyDescent="0.25">
      <c r="A54" s="9" t="str">
        <f>VLOOKUP(B54,'[1]LISTADO ATM'!$A$2:$C$817,3,0)</f>
        <v>DISTRITO NACIONAL</v>
      </c>
      <c r="B54" s="4">
        <v>407</v>
      </c>
      <c r="C54" s="4" t="str">
        <f>VLOOKUP(B54,'[1]LISTADO ATM'!$A$2:$B$816,2,0)</f>
        <v xml:space="preserve">ATM Multicentro La Sirena Villa Mella </v>
      </c>
      <c r="D54" s="4" t="s">
        <v>15</v>
      </c>
      <c r="E54" s="26">
        <v>335811532</v>
      </c>
    </row>
    <row r="55" spans="1:5" ht="18.75" thickBot="1" x14ac:dyDescent="0.3">
      <c r="A55" s="6" t="s">
        <v>11</v>
      </c>
      <c r="B55" s="12">
        <f>COUNT(B52:B54)</f>
        <v>3</v>
      </c>
      <c r="C55" s="21"/>
      <c r="D55" s="5"/>
      <c r="E55" s="23"/>
    </row>
    <row r="56" spans="1:5" ht="15.75" thickBot="1" x14ac:dyDescent="0.3">
      <c r="E56" s="8"/>
    </row>
    <row r="57" spans="1:5" ht="18.75" thickBot="1" x14ac:dyDescent="0.3">
      <c r="A57" s="32" t="s">
        <v>12</v>
      </c>
      <c r="B57" s="33"/>
      <c r="E57" s="8"/>
    </row>
    <row r="58" spans="1:5" ht="18.75" thickBot="1" x14ac:dyDescent="0.3">
      <c r="A58" s="34">
        <f>+B48+B55</f>
        <v>7</v>
      </c>
      <c r="B58" s="35"/>
      <c r="E58" s="8"/>
    </row>
    <row r="59" spans="1:5" ht="15.75" thickBot="1" x14ac:dyDescent="0.3">
      <c r="E59" s="8"/>
    </row>
    <row r="60" spans="1:5" ht="18.75" thickBot="1" x14ac:dyDescent="0.3">
      <c r="A60" s="29" t="s">
        <v>13</v>
      </c>
      <c r="B60" s="30"/>
      <c r="C60" s="30"/>
      <c r="D60" s="30"/>
      <c r="E60" s="31"/>
    </row>
    <row r="61" spans="1:5" ht="18" x14ac:dyDescent="0.25">
      <c r="A61" s="13" t="s">
        <v>5</v>
      </c>
      <c r="B61" s="13" t="s">
        <v>6</v>
      </c>
      <c r="C61" s="7" t="s">
        <v>7</v>
      </c>
      <c r="D61" s="36" t="s">
        <v>8</v>
      </c>
      <c r="E61" s="37"/>
    </row>
    <row r="62" spans="1:5" ht="18" x14ac:dyDescent="0.25">
      <c r="A62" s="4" t="str">
        <f>VLOOKUP(B62,'[1]LISTADO ATM'!$A$2:$C$817,3,0)</f>
        <v>NORTE</v>
      </c>
      <c r="B62" s="4">
        <v>532</v>
      </c>
      <c r="C62" s="9" t="str">
        <f>VLOOKUP(B62,'[1]LISTADO ATM'!$A$2:$B$816,2,0)</f>
        <v xml:space="preserve">ATM UNP Guanábano (Moca) </v>
      </c>
      <c r="D62" s="27" t="s">
        <v>14</v>
      </c>
      <c r="E62" s="28"/>
    </row>
    <row r="63" spans="1:5" ht="18" x14ac:dyDescent="0.25">
      <c r="A63" s="4" t="str">
        <f>VLOOKUP(B63,'[1]LISTADO ATM'!$A$2:$C$817,3,0)</f>
        <v>DISTRITO NACIONAL</v>
      </c>
      <c r="B63" s="4">
        <v>575</v>
      </c>
      <c r="C63" s="9" t="str">
        <f>VLOOKUP(B63,'[1]LISTADO ATM'!$A$2:$B$816,2,0)</f>
        <v xml:space="preserve">ATM EDESUR Tiradentes </v>
      </c>
      <c r="D63" s="27" t="s">
        <v>21</v>
      </c>
      <c r="E63" s="28"/>
    </row>
    <row r="64" spans="1:5" ht="18" x14ac:dyDescent="0.25">
      <c r="A64" s="4" t="str">
        <f>VLOOKUP(B64,'[1]LISTADO ATM'!$A$2:$C$817,3,0)</f>
        <v>DISTRITO NACIONAL</v>
      </c>
      <c r="B64" s="4">
        <v>516</v>
      </c>
      <c r="C64" s="9" t="str">
        <f>VLOOKUP(B64,'[1]LISTADO ATM'!$A$2:$B$816,2,0)</f>
        <v xml:space="preserve">ATM Oficina Gascue </v>
      </c>
      <c r="D64" s="27" t="s">
        <v>14</v>
      </c>
      <c r="E64" s="28"/>
    </row>
    <row r="65" spans="1:5" ht="18" x14ac:dyDescent="0.25">
      <c r="A65" s="4" t="str">
        <f>VLOOKUP(B65,'[1]LISTADO ATM'!$A$2:$C$817,3,0)</f>
        <v>DISTRITO NACIONAL</v>
      </c>
      <c r="B65" s="4">
        <v>911</v>
      </c>
      <c r="C65" s="9" t="str">
        <f>VLOOKUP(B65,'[1]LISTADO ATM'!$A$2:$B$816,2,0)</f>
        <v xml:space="preserve">ATM Oficina Venezuela II </v>
      </c>
      <c r="D65" s="27" t="s">
        <v>20</v>
      </c>
      <c r="E65" s="28"/>
    </row>
    <row r="66" spans="1:5" ht="18.75" thickBot="1" x14ac:dyDescent="0.3">
      <c r="A66" s="6" t="s">
        <v>11</v>
      </c>
      <c r="B66" s="12">
        <f>COUNT(B62:B65)</f>
        <v>4</v>
      </c>
      <c r="C66" s="21"/>
      <c r="D66" s="47"/>
      <c r="E66" s="49"/>
    </row>
  </sheetData>
  <mergeCells count="15">
    <mergeCell ref="D66:E66"/>
    <mergeCell ref="C40:E40"/>
    <mergeCell ref="A42:E42"/>
    <mergeCell ref="A50:E50"/>
    <mergeCell ref="A57:B57"/>
    <mergeCell ref="A58:B58"/>
    <mergeCell ref="D61:E61"/>
    <mergeCell ref="D62:E62"/>
    <mergeCell ref="D63:E63"/>
    <mergeCell ref="D64:E64"/>
    <mergeCell ref="D65:E65"/>
    <mergeCell ref="A1:E1"/>
    <mergeCell ref="A2:E2"/>
    <mergeCell ref="A7:E7"/>
    <mergeCell ref="A60:E60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2021-03-04T21:12:24Z</dcterms:modified>
</cp:coreProperties>
</file>