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04\"/>
    </mc:Choice>
  </mc:AlternateContent>
  <bookViews>
    <workbookView xWindow="0" yWindow="0" windowWidth="19200" windowHeight="11592" activeTab="1"/>
  </bookViews>
  <sheets>
    <sheet name="Gráfico1" sheetId="2" r:id="rId1"/>
    <sheet name="Hoja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1" l="1"/>
  <c r="C41" i="1"/>
  <c r="A41" i="1"/>
  <c r="C30" i="1"/>
  <c r="A30" i="1"/>
  <c r="B31" i="1"/>
  <c r="C29" i="1"/>
  <c r="A29" i="1"/>
  <c r="C28" i="1"/>
  <c r="A28" i="1"/>
  <c r="C64" i="1"/>
  <c r="A64" i="1"/>
  <c r="C63" i="1"/>
  <c r="A63" i="1"/>
  <c r="C62" i="1"/>
  <c r="A62" i="1"/>
  <c r="B65" i="1"/>
  <c r="C61" i="1"/>
  <c r="A61" i="1"/>
  <c r="A56" i="1" l="1"/>
  <c r="A57" i="1"/>
  <c r="A58" i="1"/>
  <c r="A59" i="1"/>
  <c r="C56" i="1"/>
  <c r="C57" i="1"/>
  <c r="C58" i="1"/>
  <c r="C59" i="1"/>
  <c r="A39" i="1"/>
  <c r="A25" i="1"/>
  <c r="A26" i="1"/>
  <c r="A27" i="1"/>
  <c r="C25" i="1"/>
  <c r="C26" i="1"/>
  <c r="C27" i="1"/>
  <c r="A23" i="1" l="1"/>
  <c r="A24" i="1"/>
  <c r="C23" i="1"/>
  <c r="C24" i="1"/>
  <c r="C39" i="1"/>
  <c r="A20" i="1"/>
  <c r="A21" i="1"/>
  <c r="A22" i="1"/>
  <c r="C20" i="1"/>
  <c r="C21" i="1"/>
  <c r="C22" i="1"/>
  <c r="B10" i="1"/>
  <c r="C55" i="1"/>
  <c r="C60" i="1"/>
  <c r="A55" i="1"/>
  <c r="A60" i="1"/>
  <c r="C53" i="1" l="1"/>
  <c r="A53" i="1"/>
  <c r="C52" i="1"/>
  <c r="A52" i="1"/>
  <c r="C18" i="1" l="1"/>
  <c r="C19" i="1"/>
  <c r="A18" i="1"/>
  <c r="A19" i="1"/>
  <c r="C17" i="1"/>
  <c r="C9" i="1"/>
  <c r="A17" i="1"/>
  <c r="A9" i="1"/>
  <c r="C36" i="1"/>
  <c r="C37" i="1"/>
  <c r="A36" i="1"/>
  <c r="A37" i="1"/>
  <c r="C54" i="1"/>
  <c r="A54" i="1"/>
  <c r="C38" i="1"/>
  <c r="C40" i="1"/>
  <c r="A38" i="1"/>
  <c r="A40" i="1"/>
  <c r="C16" i="1"/>
  <c r="A16" i="1"/>
  <c r="C51" i="1" l="1"/>
  <c r="A51" i="1"/>
  <c r="C50" i="1"/>
  <c r="A50" i="1"/>
  <c r="C49" i="1" l="1"/>
  <c r="A49" i="1"/>
  <c r="C15" i="1"/>
  <c r="A15" i="1"/>
  <c r="C14" i="1" l="1"/>
  <c r="A14" i="1"/>
  <c r="C35" i="1" l="1"/>
  <c r="A35" i="1"/>
  <c r="A45" i="1"/>
</calcChain>
</file>

<file path=xl/sharedStrings.xml><?xml version="1.0" encoding="utf-8"?>
<sst xmlns="http://schemas.openxmlformats.org/spreadsheetml/2006/main" count="75" uniqueCount="23">
  <si>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</si>
  <si>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</si>
  <si>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</si>
  <si>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</si>
  <si>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</si>
  <si>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</si>
  <si>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</si>
  <si>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</si>
  <si>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</si>
  <si>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</si>
  <si>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</si>
  <si>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</si>
  <si>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</si>
  <si>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EN OBSERVACION / CON FALLAS y GAVETAS VACIAS (CON GAVETAS DISPONIBLES)</t>
  </si>
  <si>
    <t xml:space="preserve">3 Gavetas Vacías  </t>
  </si>
  <si>
    <t>Gavetas Vacías + Gavetas Fallando</t>
  </si>
  <si>
    <t>SIN EFECTIVO</t>
  </si>
  <si>
    <t xml:space="preserve">GAVETAS VACIAS + GAVETAS FALLANDO </t>
  </si>
  <si>
    <t>Abastecido</t>
  </si>
  <si>
    <t>335810547 </t>
  </si>
  <si>
    <t>335810878 </t>
  </si>
  <si>
    <t>2 Gavetas Vacías y 1 Fallando</t>
  </si>
  <si>
    <t>1 Gavetas Vacías y 2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</si>
</sst>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0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Hoja1!$B$33:$B$34</c:f>
              <c:strCache>
                <c:ptCount val="2"/>
                <c:pt idx="0">
                  <c:v>GAVETAS VACIAS + GAVETAS FALLANDO </c:v>
                </c:pt>
                <c:pt idx="1">
                  <c:v>ATM UNIDAD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Hoja1!$A$35:$A$42</c:f>
              <c:strCache>
                <c:ptCount val="8"/>
                <c:pt idx="0">
                  <c:v>DISTRITO NACIONAL</c:v>
                </c:pt>
                <c:pt idx="1">
                  <c:v>DISTRITO NACIONAL</c:v>
                </c:pt>
                <c:pt idx="2">
                  <c:v>DISTRITO NACIONAL</c:v>
                </c:pt>
                <c:pt idx="3">
                  <c:v>DISTRITO NACIONAL</c:v>
                </c:pt>
                <c:pt idx="4">
                  <c:v>NORTE</c:v>
                </c:pt>
                <c:pt idx="5">
                  <c:v>DISTRITO NACIONAL</c:v>
                </c:pt>
                <c:pt idx="6">
                  <c:v>DISTRITO NACIONAL</c:v>
                </c:pt>
                <c:pt idx="7">
                  <c:v>TOTAL</c:v>
                </c:pt>
              </c:strCache>
            </c:strRef>
          </c:cat>
          <c:val>
            <c:numRef>
              <c:f>Hoja1!$B$35:$B$42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tx>
            <c:strRef>
              <c:f>Hoja1!$C$33:$C$34</c:f>
              <c:strCache>
                <c:ptCount val="2"/>
                <c:pt idx="0">
                  <c:v>GAVETAS VACIAS + GAVETAS FALLANDO </c:v>
                </c:pt>
                <c:pt idx="1">
                  <c:v>NOMBRE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Hoja1!$A$35:$A$42</c:f>
              <c:strCache>
                <c:ptCount val="8"/>
                <c:pt idx="0">
                  <c:v>DISTRITO NACIONAL</c:v>
                </c:pt>
                <c:pt idx="1">
                  <c:v>DISTRITO NACIONAL</c:v>
                </c:pt>
                <c:pt idx="2">
                  <c:v>DISTRITO NACIONAL</c:v>
                </c:pt>
                <c:pt idx="3">
                  <c:v>DISTRITO NACIONAL</c:v>
                </c:pt>
                <c:pt idx="4">
                  <c:v>NORTE</c:v>
                </c:pt>
                <c:pt idx="5">
                  <c:v>DISTRITO NACIONAL</c:v>
                </c:pt>
                <c:pt idx="6">
                  <c:v>DISTRITO NACIONAL</c:v>
                </c:pt>
                <c:pt idx="7">
                  <c:v>TOTAL</c:v>
                </c:pt>
              </c:strCache>
            </c:strRef>
          </c:cat>
          <c:val>
            <c:numRef>
              <c:f>Hoja1!$C$35:$C$42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tx>
            <c:strRef>
              <c:f>Hoja1!$D$33:$D$34</c:f>
              <c:strCache>
                <c:ptCount val="2"/>
                <c:pt idx="0">
                  <c:v>GAVETAS VACIAS + GAVETAS FALLANDO </c:v>
                </c:pt>
                <c:pt idx="1">
                  <c:v>ESTATUS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Hoja1!$A$35:$A$42</c:f>
              <c:strCache>
                <c:ptCount val="8"/>
                <c:pt idx="0">
                  <c:v>DISTRITO NACIONAL</c:v>
                </c:pt>
                <c:pt idx="1">
                  <c:v>DISTRITO NACIONAL</c:v>
                </c:pt>
                <c:pt idx="2">
                  <c:v>DISTRITO NACIONAL</c:v>
                </c:pt>
                <c:pt idx="3">
                  <c:v>DISTRITO NACIONAL</c:v>
                </c:pt>
                <c:pt idx="4">
                  <c:v>NORTE</c:v>
                </c:pt>
                <c:pt idx="5">
                  <c:v>DISTRITO NACIONAL</c:v>
                </c:pt>
                <c:pt idx="6">
                  <c:v>DISTRITO NACIONAL</c:v>
                </c:pt>
                <c:pt idx="7">
                  <c:v>TOTAL</c:v>
                </c:pt>
              </c:strCache>
            </c:strRef>
          </c:cat>
          <c:val>
            <c:numRef>
              <c:f>Hoja1!$D$35:$D$42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tx>
            <c:strRef>
              <c:f>Hoja1!$E$33:$E$34</c:f>
              <c:strCache>
                <c:ptCount val="2"/>
                <c:pt idx="0">
                  <c:v>GAVETAS VACIAS + GAVETAS FALLANDO </c:v>
                </c:pt>
                <c:pt idx="1">
                  <c:v>TICKET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Hoja1!$A$35:$A$42</c:f>
              <c:strCache>
                <c:ptCount val="8"/>
                <c:pt idx="0">
                  <c:v>DISTRITO NACIONAL</c:v>
                </c:pt>
                <c:pt idx="1">
                  <c:v>DISTRITO NACIONAL</c:v>
                </c:pt>
                <c:pt idx="2">
                  <c:v>DISTRITO NACIONAL</c:v>
                </c:pt>
                <c:pt idx="3">
                  <c:v>DISTRITO NACIONAL</c:v>
                </c:pt>
                <c:pt idx="4">
                  <c:v>NORTE</c:v>
                </c:pt>
                <c:pt idx="5">
                  <c:v>DISTRITO NACIONAL</c:v>
                </c:pt>
                <c:pt idx="6">
                  <c:v>DISTRITO NACIONAL</c:v>
                </c:pt>
                <c:pt idx="7">
                  <c:v>TOTAL</c:v>
                </c:pt>
              </c:strCache>
            </c:strRef>
          </c:cat>
          <c:val>
            <c:numRef>
              <c:f>Hoja1!$E$35:$E$42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78" zoomScaleNormal="78" workbookViewId="0">
      <selection activeCell="D43" sqref="D43"/>
    </sheetView>
  </sheetViews>
  <sheetFormatPr baseColWidth="10" defaultColWidth="52.6640625" defaultRowHeight="14.4" x14ac:dyDescent="0.3"/>
  <cols>
    <col min="1" max="1" width="27.109375" bestFit="1" customWidth="1"/>
    <col min="2" max="2" width="17.109375" style="8" customWidth="1"/>
    <col min="3" max="3" width="48.88671875" bestFit="1" customWidth="1"/>
    <col min="4" max="4" width="45" customWidth="1"/>
    <col min="5" max="5" width="23.33203125" customWidth="1"/>
  </cols>
  <sheetData>
    <row r="1" spans="1:5" ht="22.5" customHeight="1" x14ac:dyDescent="0.3">
      <c r="A1" s="38" t="s">
        <v>1</v>
      </c>
      <c r="B1" s="39"/>
      <c r="C1" s="39"/>
      <c r="D1" s="39"/>
      <c r="E1" s="40"/>
    </row>
    <row r="2" spans="1:5" ht="25.5" customHeight="1" x14ac:dyDescent="0.3">
      <c r="A2" s="41" t="s">
        <v>0</v>
      </c>
      <c r="B2" s="42"/>
      <c r="C2" s="42"/>
      <c r="D2" s="42"/>
      <c r="E2" s="43"/>
    </row>
    <row r="3" spans="1:5" ht="17.399999999999999" x14ac:dyDescent="0.3">
      <c r="B3" s="1"/>
      <c r="C3" s="1"/>
      <c r="D3" s="1"/>
      <c r="E3" s="17"/>
    </row>
    <row r="4" spans="1:5" ht="18" thickBot="1" x14ac:dyDescent="0.35">
      <c r="A4" s="14" t="s">
        <v>2</v>
      </c>
      <c r="B4" s="16">
        <v>44258.708333333336</v>
      </c>
      <c r="C4" s="1"/>
      <c r="D4" s="1"/>
      <c r="E4" s="18"/>
    </row>
    <row r="5" spans="1:5" ht="18" thickBot="1" x14ac:dyDescent="0.35">
      <c r="A5" s="14" t="s">
        <v>3</v>
      </c>
      <c r="B5" s="16">
        <v>44259.25</v>
      </c>
      <c r="C5" s="15"/>
      <c r="D5" s="1"/>
      <c r="E5" s="18"/>
    </row>
    <row r="6" spans="1:5" ht="17.399999999999999" x14ac:dyDescent="0.3">
      <c r="B6" s="1"/>
      <c r="C6" s="1"/>
      <c r="D6" s="1"/>
      <c r="E6" s="20"/>
    </row>
    <row r="7" spans="1:5" ht="18" customHeight="1" x14ac:dyDescent="0.3">
      <c r="A7" s="44" t="s">
        <v>4</v>
      </c>
      <c r="B7" s="45"/>
      <c r="C7" s="45"/>
      <c r="D7" s="45"/>
      <c r="E7" s="46"/>
    </row>
    <row r="8" spans="1:5" ht="21.6" customHeight="1" x14ac:dyDescent="0.3">
      <c r="A8" s="2" t="s">
        <v>5</v>
      </c>
      <c r="B8" s="2" t="s">
        <v>6</v>
      </c>
      <c r="C8" s="3" t="s">
        <v>7</v>
      </c>
      <c r="D8" s="19" t="s">
        <v>8</v>
      </c>
      <c r="E8" s="19" t="s">
        <v>9</v>
      </c>
    </row>
    <row r="9" spans="1:5" ht="17.399999999999999" x14ac:dyDescent="0.3">
      <c r="A9" s="9" t="e">
        <f>VLOOKUP(B9,'[1]LISTADO ATM'!$A$2:$C$817,3,0)</f>
        <v>#N/A</v>
      </c>
      <c r="B9" s="4"/>
      <c r="C9" s="4" t="e">
        <f>VLOOKUP(B9,'[1]LISTADO ATM'!$A$2:$B$816,2,0)</f>
        <v>#N/A</v>
      </c>
      <c r="D9" s="24" t="s">
        <v>18</v>
      </c>
      <c r="E9" s="25"/>
    </row>
    <row r="10" spans="1:5" ht="18" thickBot="1" x14ac:dyDescent="0.35">
      <c r="A10" s="6" t="s">
        <v>11</v>
      </c>
      <c r="B10" s="12">
        <f>COUNT(B9:B9)</f>
        <v>0</v>
      </c>
      <c r="C10" s="47"/>
      <c r="D10" s="48"/>
      <c r="E10" s="49"/>
    </row>
    <row r="11" spans="1:5" ht="15" thickBot="1" x14ac:dyDescent="0.35">
      <c r="E11" s="8"/>
    </row>
    <row r="12" spans="1:5" ht="18" thickBot="1" x14ac:dyDescent="0.35">
      <c r="A12" s="29" t="s">
        <v>16</v>
      </c>
      <c r="B12" s="30"/>
      <c r="C12" s="30"/>
      <c r="D12" s="30"/>
      <c r="E12" s="31"/>
    </row>
    <row r="13" spans="1:5" ht="23.4" customHeight="1" x14ac:dyDescent="0.3">
      <c r="A13" s="2" t="s">
        <v>5</v>
      </c>
      <c r="B13" s="2" t="s">
        <v>6</v>
      </c>
      <c r="C13" s="3" t="s">
        <v>7</v>
      </c>
      <c r="D13" s="3" t="s">
        <v>8</v>
      </c>
      <c r="E13" s="3" t="s">
        <v>9</v>
      </c>
    </row>
    <row r="14" spans="1:5" ht="17.399999999999999" x14ac:dyDescent="0.3">
      <c r="A14" s="9" t="str">
        <f>VLOOKUP(B14,'[1]LISTADO ATM'!$A$2:$C$817,3,0)</f>
        <v>SUR</v>
      </c>
      <c r="B14" s="4">
        <v>84</v>
      </c>
      <c r="C14" s="4" t="str">
        <f>VLOOKUP(B14,'[1]LISTADO ATM'!$A$2:$B$816,2,0)</f>
        <v xml:space="preserve">ATM Oficina Multicentro Sirena San Cristóbal </v>
      </c>
      <c r="D14" s="22" t="s">
        <v>10</v>
      </c>
      <c r="E14" s="25">
        <v>335809198</v>
      </c>
    </row>
    <row r="15" spans="1:5" ht="17.399999999999999" x14ac:dyDescent="0.3">
      <c r="A15" s="9" t="str">
        <f>VLOOKUP(B15,'[1]LISTADO ATM'!$A$2:$C$817,3,0)</f>
        <v>SUR</v>
      </c>
      <c r="B15" s="4">
        <v>249</v>
      </c>
      <c r="C15" s="4" t="str">
        <f>VLOOKUP(B15,'[1]LISTADO ATM'!$A$2:$B$816,2,0)</f>
        <v xml:space="preserve">ATM Banco Agrícola Neiba </v>
      </c>
      <c r="D15" s="22" t="s">
        <v>10</v>
      </c>
      <c r="E15" s="25">
        <v>335809452</v>
      </c>
    </row>
    <row r="16" spans="1:5" ht="17.399999999999999" x14ac:dyDescent="0.3">
      <c r="A16" s="9" t="str">
        <f>VLOOKUP(B16,'[1]LISTADO ATM'!$A$2:$C$817,3,0)</f>
        <v>DISTRITO NACIONAL</v>
      </c>
      <c r="B16" s="4">
        <v>697</v>
      </c>
      <c r="C16" s="4" t="str">
        <f>VLOOKUP(B16,'[1]LISTADO ATM'!$A$2:$B$816,2,0)</f>
        <v>ATM Hipermercado Olé Ciudad Juan Bosch</v>
      </c>
      <c r="D16" s="22" t="s">
        <v>10</v>
      </c>
      <c r="E16" s="25">
        <v>335810189</v>
      </c>
    </row>
    <row r="17" spans="1:5" ht="17.399999999999999" x14ac:dyDescent="0.3">
      <c r="A17" s="9" t="str">
        <f>VLOOKUP(B17,'[1]LISTADO ATM'!$A$2:$C$817,3,0)</f>
        <v>SUR</v>
      </c>
      <c r="B17" s="4">
        <v>252</v>
      </c>
      <c r="C17" s="4" t="str">
        <f>VLOOKUP(B17,'[1]LISTADO ATM'!$A$2:$B$816,2,0)</f>
        <v xml:space="preserve">ATM Banco Agrícola (Barahona) </v>
      </c>
      <c r="D17" s="22" t="s">
        <v>10</v>
      </c>
      <c r="E17" s="25">
        <v>335810265</v>
      </c>
    </row>
    <row r="18" spans="1:5" ht="17.399999999999999" x14ac:dyDescent="0.3">
      <c r="A18" s="9" t="str">
        <f>VLOOKUP(B18,'[1]LISTADO ATM'!$A$2:$C$817,3,0)</f>
        <v>ESTE</v>
      </c>
      <c r="B18" s="4">
        <v>353</v>
      </c>
      <c r="C18" s="4" t="str">
        <f>VLOOKUP(B18,'[1]LISTADO ATM'!$A$2:$B$816,2,0)</f>
        <v xml:space="preserve">ATM Estación Boulevard Juan Dolio </v>
      </c>
      <c r="D18" s="22" t="s">
        <v>10</v>
      </c>
      <c r="E18" s="25">
        <v>335810318</v>
      </c>
    </row>
    <row r="19" spans="1:5" ht="17.399999999999999" x14ac:dyDescent="0.3">
      <c r="A19" s="9" t="str">
        <f>VLOOKUP(B19,'[1]LISTADO ATM'!$A$2:$C$817,3,0)</f>
        <v>DISTRITO NACIONAL</v>
      </c>
      <c r="B19" s="4">
        <v>889</v>
      </c>
      <c r="C19" s="4" t="str">
        <f>VLOOKUP(B19,'[1]LISTADO ATM'!$A$2:$B$816,2,0)</f>
        <v>ATM Oficina Plaza Lama Máximo Gómez II</v>
      </c>
      <c r="D19" s="22" t="s">
        <v>10</v>
      </c>
      <c r="E19" s="25">
        <v>335810524</v>
      </c>
    </row>
    <row r="20" spans="1:5" ht="17.399999999999999" x14ac:dyDescent="0.3">
      <c r="A20" s="9" t="str">
        <f>VLOOKUP(B20,'[1]LISTADO ATM'!$A$2:$C$817,3,0)</f>
        <v>ESTE</v>
      </c>
      <c r="B20" s="4">
        <v>608</v>
      </c>
      <c r="C20" s="4" t="str">
        <f>VLOOKUP(B20,'[1]LISTADO ATM'!$A$2:$B$816,2,0)</f>
        <v xml:space="preserve">ATM Oficina Jumbo (San Pedro) </v>
      </c>
      <c r="D20" s="22" t="s">
        <v>10</v>
      </c>
      <c r="E20" s="25">
        <v>335810825</v>
      </c>
    </row>
    <row r="21" spans="1:5" ht="17.399999999999999" x14ac:dyDescent="0.3">
      <c r="A21" s="9" t="str">
        <f>VLOOKUP(B21,'[1]LISTADO ATM'!$A$2:$C$817,3,0)</f>
        <v>ESTE</v>
      </c>
      <c r="B21" s="4">
        <v>609</v>
      </c>
      <c r="C21" s="4" t="str">
        <f>VLOOKUP(B21,'[1]LISTADO ATM'!$A$2:$B$816,2,0)</f>
        <v xml:space="preserve">ATM S/M Jumbo (San Pedro) </v>
      </c>
      <c r="D21" s="22" t="s">
        <v>10</v>
      </c>
      <c r="E21" s="25">
        <v>335810828</v>
      </c>
    </row>
    <row r="22" spans="1:5" ht="17.399999999999999" x14ac:dyDescent="0.3">
      <c r="A22" s="9" t="str">
        <f>VLOOKUP(B22,'[1]LISTADO ATM'!$A$2:$C$817,3,0)</f>
        <v>DISTRITO NACIONAL</v>
      </c>
      <c r="B22" s="4">
        <v>443</v>
      </c>
      <c r="C22" s="4" t="str">
        <f>VLOOKUP(B22,'[1]LISTADO ATM'!$A$2:$B$816,2,0)</f>
        <v xml:space="preserve">ATM Edificio San Rafael </v>
      </c>
      <c r="D22" s="22" t="s">
        <v>10</v>
      </c>
      <c r="E22" s="25">
        <v>335810848</v>
      </c>
    </row>
    <row r="23" spans="1:5" ht="17.399999999999999" x14ac:dyDescent="0.3">
      <c r="A23" s="9" t="str">
        <f>VLOOKUP(B23,'[1]LISTADO ATM'!$A$2:$C$817,3,0)</f>
        <v>DISTRITO NACIONAL</v>
      </c>
      <c r="B23" s="4">
        <v>744</v>
      </c>
      <c r="C23" s="4" t="str">
        <f>VLOOKUP(B23,'[1]LISTADO ATM'!$A$2:$B$816,2,0)</f>
        <v xml:space="preserve">ATM Multicentro La Sirena Venezuela </v>
      </c>
      <c r="D23" s="22" t="s">
        <v>10</v>
      </c>
      <c r="E23" s="25">
        <v>335810891</v>
      </c>
    </row>
    <row r="24" spans="1:5" ht="17.399999999999999" x14ac:dyDescent="0.3">
      <c r="A24" s="9" t="str">
        <f>VLOOKUP(B24,'[1]LISTADO ATM'!$A$2:$C$817,3,0)</f>
        <v>SUR</v>
      </c>
      <c r="B24" s="4">
        <v>512</v>
      </c>
      <c r="C24" s="4" t="str">
        <f>VLOOKUP(B24,'[1]LISTADO ATM'!$A$2:$B$816,2,0)</f>
        <v>ATM Plaza Jesús Ferreira</v>
      </c>
      <c r="D24" s="22" t="s">
        <v>10</v>
      </c>
      <c r="E24" s="25">
        <v>335810892</v>
      </c>
    </row>
    <row r="25" spans="1:5" ht="17.399999999999999" x14ac:dyDescent="0.3">
      <c r="A25" s="9" t="str">
        <f>VLOOKUP(B25,'[1]LISTADO ATM'!$A$2:$C$817,3,0)</f>
        <v>ESTE</v>
      </c>
      <c r="B25" s="4">
        <v>673</v>
      </c>
      <c r="C25" s="4" t="str">
        <f>VLOOKUP(B25,'[1]LISTADO ATM'!$A$2:$B$816,2,0)</f>
        <v>ATM Clínica Dr. Cruz Jiminián</v>
      </c>
      <c r="D25" s="22" t="s">
        <v>10</v>
      </c>
      <c r="E25" s="25">
        <v>335810898</v>
      </c>
    </row>
    <row r="26" spans="1:5" ht="17.399999999999999" x14ac:dyDescent="0.3">
      <c r="A26" s="9" t="str">
        <f>VLOOKUP(B26,'[1]LISTADO ATM'!$A$2:$C$817,3,0)</f>
        <v>DISTRITO NACIONAL</v>
      </c>
      <c r="B26" s="4">
        <v>721</v>
      </c>
      <c r="C26" s="4" t="str">
        <f>VLOOKUP(B26,'[1]LISTADO ATM'!$A$2:$B$816,2,0)</f>
        <v xml:space="preserve">ATM Oficina Charles de Gaulle II </v>
      </c>
      <c r="D26" s="22" t="s">
        <v>10</v>
      </c>
      <c r="E26" s="25">
        <v>335810899</v>
      </c>
    </row>
    <row r="27" spans="1:5" ht="17.399999999999999" x14ac:dyDescent="0.3">
      <c r="A27" s="9" t="str">
        <f>VLOOKUP(B27,'[1]LISTADO ATM'!$A$2:$C$817,3,0)</f>
        <v>DISTRITO NACIONAL</v>
      </c>
      <c r="B27" s="4">
        <v>722</v>
      </c>
      <c r="C27" s="4" t="str">
        <f>VLOOKUP(B27,'[1]LISTADO ATM'!$A$2:$B$816,2,0)</f>
        <v xml:space="preserve">ATM Oficina Charles de Gaulle III </v>
      </c>
      <c r="D27" s="22" t="s">
        <v>10</v>
      </c>
      <c r="E27" s="25">
        <v>335810900</v>
      </c>
    </row>
    <row r="28" spans="1:5" ht="17.399999999999999" x14ac:dyDescent="0.3">
      <c r="A28" s="9" t="str">
        <f>VLOOKUP(B28,'[1]LISTADO ATM'!$A$2:$C$817,3,0)</f>
        <v>NORTE</v>
      </c>
      <c r="B28" s="4">
        <v>774</v>
      </c>
      <c r="C28" s="4" t="str">
        <f>VLOOKUP(B28,'[1]LISTADO ATM'!$A$2:$B$816,2,0)</f>
        <v xml:space="preserve">ATM Oficina Montecristi </v>
      </c>
      <c r="D28" s="22" t="s">
        <v>10</v>
      </c>
      <c r="E28" s="25">
        <v>335810906</v>
      </c>
    </row>
    <row r="29" spans="1:5" ht="17.399999999999999" x14ac:dyDescent="0.3">
      <c r="A29" s="9" t="str">
        <f>VLOOKUP(B29,'[1]LISTADO ATM'!$A$2:$C$817,3,0)</f>
        <v>DISTRITO NACIONAL</v>
      </c>
      <c r="B29" s="4">
        <v>698</v>
      </c>
      <c r="C29" s="4" t="str">
        <f>VLOOKUP(B29,'[1]LISTADO ATM'!$A$2:$B$816,2,0)</f>
        <v>ATM Parador Bellamar</v>
      </c>
      <c r="D29" s="22" t="s">
        <v>10</v>
      </c>
      <c r="E29" s="25">
        <v>335810926</v>
      </c>
    </row>
    <row r="30" spans="1:5" ht="17.399999999999999" x14ac:dyDescent="0.3">
      <c r="A30" s="9" t="str">
        <f>VLOOKUP(B30,'[1]LISTADO ATM'!$A$2:$C$817,3,0)</f>
        <v>DISTRITO NACIONAL</v>
      </c>
      <c r="B30" s="4">
        <v>355</v>
      </c>
      <c r="C30" s="4" t="str">
        <f>VLOOKUP(B30,'[1]LISTADO ATM'!$A$2:$B$816,2,0)</f>
        <v xml:space="preserve">ATM UNP Metro II </v>
      </c>
      <c r="D30" s="22" t="s">
        <v>10</v>
      </c>
      <c r="E30" s="25">
        <v>335810927</v>
      </c>
    </row>
    <row r="31" spans="1:5" ht="18" thickBot="1" x14ac:dyDescent="0.35">
      <c r="A31" s="10" t="s">
        <v>11</v>
      </c>
      <c r="B31" s="12">
        <f>COUNT(B14:B30)</f>
        <v>17</v>
      </c>
      <c r="C31" s="21"/>
      <c r="D31" s="21"/>
      <c r="E31" s="21"/>
    </row>
    <row r="32" spans="1:5" ht="15" thickBot="1" x14ac:dyDescent="0.35">
      <c r="E32" s="8"/>
    </row>
    <row r="33" spans="1:5" ht="18.75" customHeight="1" thickBot="1" x14ac:dyDescent="0.35">
      <c r="A33" s="29" t="s">
        <v>17</v>
      </c>
      <c r="B33" s="30"/>
      <c r="C33" s="30"/>
      <c r="D33" s="30"/>
      <c r="E33" s="31"/>
    </row>
    <row r="34" spans="1:5" ht="21.6" customHeight="1" x14ac:dyDescent="0.3">
      <c r="A34" s="2" t="s">
        <v>5</v>
      </c>
      <c r="B34" s="2" t="s">
        <v>6</v>
      </c>
      <c r="C34" s="3" t="s">
        <v>7</v>
      </c>
      <c r="D34" s="3" t="s">
        <v>8</v>
      </c>
      <c r="E34" s="2" t="s">
        <v>9</v>
      </c>
    </row>
    <row r="35" spans="1:5" ht="17.399999999999999" x14ac:dyDescent="0.3">
      <c r="A35" s="9" t="str">
        <f>VLOOKUP(B35,'[1]LISTADO ATM'!$A$2:$C$817,3,0)</f>
        <v>DISTRITO NACIONAL</v>
      </c>
      <c r="B35" s="4">
        <v>627</v>
      </c>
      <c r="C35" s="4" t="str">
        <f>VLOOKUP(B35,'[1]LISTADO ATM'!$A$2:$B$816,2,0)</f>
        <v xml:space="preserve">ATM CAASD </v>
      </c>
      <c r="D35" s="4" t="s">
        <v>15</v>
      </c>
      <c r="E35" s="11">
        <v>335805638</v>
      </c>
    </row>
    <row r="36" spans="1:5" ht="17.399999999999999" x14ac:dyDescent="0.3">
      <c r="A36" s="9" t="str">
        <f>VLOOKUP(B36,'[1]LISTADO ATM'!$A$2:$C$817,3,0)</f>
        <v>DISTRITO NACIONAL</v>
      </c>
      <c r="B36" s="4">
        <v>557</v>
      </c>
      <c r="C36" s="4" t="str">
        <f>VLOOKUP(B36,'[1]LISTADO ATM'!$A$2:$B$816,2,0)</f>
        <v xml:space="preserve">ATM Multicentro La Sirena Ave. Mella </v>
      </c>
      <c r="D36" s="4" t="s">
        <v>15</v>
      </c>
      <c r="E36" s="26">
        <v>335810482</v>
      </c>
    </row>
    <row r="37" spans="1:5" ht="17.399999999999999" x14ac:dyDescent="0.3">
      <c r="A37" s="9" t="str">
        <f>VLOOKUP(B37,'[1]LISTADO ATM'!$A$2:$C$817,3,0)</f>
        <v>DISTRITO NACIONAL</v>
      </c>
      <c r="B37" s="4">
        <v>938</v>
      </c>
      <c r="C37" s="4" t="str">
        <f>VLOOKUP(B37,'[1]LISTADO ATM'!$A$2:$B$816,2,0)</f>
        <v xml:space="preserve">ATM Autobanco Oficina Filadelfia Plaza </v>
      </c>
      <c r="D37" s="4" t="s">
        <v>15</v>
      </c>
      <c r="E37" s="26" t="s">
        <v>19</v>
      </c>
    </row>
    <row r="38" spans="1:5" ht="17.399999999999999" x14ac:dyDescent="0.3">
      <c r="A38" s="9" t="str">
        <f>VLOOKUP(B38,'[1]LISTADO ATM'!$A$2:$C$817,3,0)</f>
        <v>DISTRITO NACIONAL</v>
      </c>
      <c r="B38" s="4">
        <v>13</v>
      </c>
      <c r="C38" s="4" t="str">
        <f>VLOOKUP(B38,'[1]LISTADO ATM'!$A$2:$B$816,2,0)</f>
        <v xml:space="preserve">ATM CDEEE </v>
      </c>
      <c r="D38" s="4" t="s">
        <v>15</v>
      </c>
      <c r="E38" s="26">
        <v>335810684</v>
      </c>
    </row>
    <row r="39" spans="1:5" ht="17.399999999999999" x14ac:dyDescent="0.3">
      <c r="A39" s="9" t="str">
        <f>VLOOKUP(B39,'[1]LISTADO ATM'!$A$2:$C$817,3,0)</f>
        <v>NORTE</v>
      </c>
      <c r="B39" s="4">
        <v>720</v>
      </c>
      <c r="C39" s="4" t="str">
        <f>VLOOKUP(B39,'[1]LISTADO ATM'!$A$2:$B$816,2,0)</f>
        <v xml:space="preserve">ATM OMSA (Santiago) </v>
      </c>
      <c r="D39" s="4" t="s">
        <v>15</v>
      </c>
      <c r="E39" s="26" t="s">
        <v>20</v>
      </c>
    </row>
    <row r="40" spans="1:5" ht="17.399999999999999" x14ac:dyDescent="0.3">
      <c r="A40" s="9" t="str">
        <f>VLOOKUP(B40,'[1]LISTADO ATM'!$A$2:$C$817,3,0)</f>
        <v>DISTRITO NACIONAL</v>
      </c>
      <c r="B40" s="4">
        <v>267</v>
      </c>
      <c r="C40" s="4" t="str">
        <f>VLOOKUP(B40,'[1]LISTADO ATM'!$A$2:$B$816,2,0)</f>
        <v xml:space="preserve">ATM Centro de Caja México </v>
      </c>
      <c r="D40" s="4" t="s">
        <v>15</v>
      </c>
      <c r="E40" s="26">
        <v>335810690</v>
      </c>
    </row>
    <row r="41" spans="1:5" ht="17.399999999999999" x14ac:dyDescent="0.3">
      <c r="A41" s="9" t="str">
        <f>VLOOKUP(B41,'[1]LISTADO ATM'!$A$2:$C$817,3,0)</f>
        <v>DISTRITO NACIONAL</v>
      </c>
      <c r="B41" s="4">
        <v>640</v>
      </c>
      <c r="C41" s="4" t="str">
        <f>VLOOKUP(B41,'[1]LISTADO ATM'!$A$2:$B$816,2,0)</f>
        <v xml:space="preserve">ATM Ministerio Obras Públicas </v>
      </c>
      <c r="D41" s="4" t="s">
        <v>15</v>
      </c>
      <c r="E41" s="26">
        <v>335810910</v>
      </c>
    </row>
    <row r="42" spans="1:5" ht="18" thickBot="1" x14ac:dyDescent="0.35">
      <c r="A42" s="6" t="s">
        <v>11</v>
      </c>
      <c r="B42" s="12">
        <f>COUNT(B35:B41)</f>
        <v>7</v>
      </c>
      <c r="C42" s="21"/>
      <c r="D42" s="5"/>
      <c r="E42" s="23"/>
    </row>
    <row r="43" spans="1:5" ht="15" thickBot="1" x14ac:dyDescent="0.35">
      <c r="E43" s="8"/>
    </row>
    <row r="44" spans="1:5" ht="18.75" customHeight="1" thickBot="1" x14ac:dyDescent="0.35">
      <c r="A44" s="32" t="s">
        <v>12</v>
      </c>
      <c r="B44" s="33"/>
      <c r="E44" s="8"/>
    </row>
    <row r="45" spans="1:5" ht="18" thickBot="1" x14ac:dyDescent="0.35">
      <c r="A45" s="34">
        <f>+B31+B42</f>
        <v>24</v>
      </c>
      <c r="B45" s="35"/>
      <c r="E45" s="8"/>
    </row>
    <row r="46" spans="1:5" ht="15" thickBot="1" x14ac:dyDescent="0.35">
      <c r="E46" s="8"/>
    </row>
    <row r="47" spans="1:5" ht="18.75" customHeight="1" thickBot="1" x14ac:dyDescent="0.35">
      <c r="A47" s="29" t="s">
        <v>13</v>
      </c>
      <c r="B47" s="30"/>
      <c r="C47" s="30"/>
      <c r="D47" s="30"/>
      <c r="E47" s="31"/>
    </row>
    <row r="48" spans="1:5" ht="17.399999999999999" x14ac:dyDescent="0.3">
      <c r="A48" s="13" t="s">
        <v>5</v>
      </c>
      <c r="B48" s="13" t="s">
        <v>6</v>
      </c>
      <c r="C48" s="7" t="s">
        <v>7</v>
      </c>
      <c r="D48" s="36" t="s">
        <v>8</v>
      </c>
      <c r="E48" s="37"/>
    </row>
    <row r="49" spans="1:5" ht="17.399999999999999" x14ac:dyDescent="0.3">
      <c r="A49" s="4" t="str">
        <f>VLOOKUP(B49,'[1]LISTADO ATM'!$A$2:$C$817,3,0)</f>
        <v>NORTE</v>
      </c>
      <c r="B49" s="4">
        <v>290</v>
      </c>
      <c r="C49" s="9" t="str">
        <f>VLOOKUP(B49,'[1]LISTADO ATM'!$A$2:$B$816,2,0)</f>
        <v xml:space="preserve">ATM Oficina San Francisco de Macorís </v>
      </c>
      <c r="D49" s="27" t="s">
        <v>21</v>
      </c>
      <c r="E49" s="28"/>
    </row>
    <row r="50" spans="1:5" ht="17.399999999999999" x14ac:dyDescent="0.3">
      <c r="A50" s="4" t="str">
        <f>VLOOKUP(B50,'[1]LISTADO ATM'!$A$2:$C$817,3,0)</f>
        <v>DISTRITO NACIONAL</v>
      </c>
      <c r="B50" s="4">
        <v>800</v>
      </c>
      <c r="C50" s="9" t="str">
        <f>VLOOKUP(B50,'[1]LISTADO ATM'!$A$2:$B$816,2,0)</f>
        <v xml:space="preserve">ATM Estación Next Dipsa Pedro Livio Cedeño </v>
      </c>
      <c r="D50" s="27" t="s">
        <v>14</v>
      </c>
      <c r="E50" s="28"/>
    </row>
    <row r="51" spans="1:5" ht="17.399999999999999" x14ac:dyDescent="0.3">
      <c r="A51" s="4" t="str">
        <f>VLOOKUP(B51,'[1]LISTADO ATM'!$A$2:$C$817,3,0)</f>
        <v>SUR</v>
      </c>
      <c r="B51" s="4">
        <v>880</v>
      </c>
      <c r="C51" s="9" t="str">
        <f>VLOOKUP(B51,'[1]LISTADO ATM'!$A$2:$B$816,2,0)</f>
        <v xml:space="preserve">ATM Autoservicio Barahona II </v>
      </c>
      <c r="D51" s="27" t="s">
        <v>14</v>
      </c>
      <c r="E51" s="28"/>
    </row>
    <row r="52" spans="1:5" ht="17.399999999999999" x14ac:dyDescent="0.3">
      <c r="A52" s="4" t="str">
        <f>VLOOKUP(B52,'[1]LISTADO ATM'!$A$2:$C$817,3,0)</f>
        <v>NORTE</v>
      </c>
      <c r="B52" s="4">
        <v>138</v>
      </c>
      <c r="C52" s="9" t="str">
        <f>VLOOKUP(B52,'[1]LISTADO ATM'!$A$2:$B$816,2,0)</f>
        <v xml:space="preserve">ATM UNP Fantino </v>
      </c>
      <c r="D52" s="27" t="s">
        <v>14</v>
      </c>
      <c r="E52" s="28"/>
    </row>
    <row r="53" spans="1:5" ht="17.399999999999999" x14ac:dyDescent="0.3">
      <c r="A53" s="4" t="str">
        <f>VLOOKUP(B53,'[1]LISTADO ATM'!$A$2:$C$817,3,0)</f>
        <v>NORTE</v>
      </c>
      <c r="B53" s="4">
        <v>285</v>
      </c>
      <c r="C53" s="9" t="str">
        <f>VLOOKUP(B53,'[1]LISTADO ATM'!$A$2:$B$816,2,0)</f>
        <v xml:space="preserve">ATM Oficina Camino Real (Puerto Plata) </v>
      </c>
      <c r="D53" s="27" t="s">
        <v>22</v>
      </c>
      <c r="E53" s="28"/>
    </row>
    <row r="54" spans="1:5" ht="17.399999999999999" x14ac:dyDescent="0.3">
      <c r="A54" s="4" t="str">
        <f>VLOOKUP(B54,'[1]LISTADO ATM'!$A$2:$C$817,3,0)</f>
        <v>NORTE</v>
      </c>
      <c r="B54" s="4">
        <v>532</v>
      </c>
      <c r="C54" s="9" t="str">
        <f>VLOOKUP(B54,'[1]LISTADO ATM'!$A$2:$B$816,2,0)</f>
        <v xml:space="preserve">ATM UNP Guanábano (Moca) </v>
      </c>
      <c r="D54" s="27" t="s">
        <v>14</v>
      </c>
      <c r="E54" s="28"/>
    </row>
    <row r="55" spans="1:5" ht="17.399999999999999" x14ac:dyDescent="0.3">
      <c r="A55" s="4" t="str">
        <f>VLOOKUP(B55,'[1]LISTADO ATM'!$A$2:$C$817,3,0)</f>
        <v>DISTRITO NACIONAL</v>
      </c>
      <c r="B55" s="4">
        <v>575</v>
      </c>
      <c r="C55" s="9" t="str">
        <f>VLOOKUP(B55,'[1]LISTADO ATM'!$A$2:$B$816,2,0)</f>
        <v xml:space="preserve">ATM EDESUR Tiradentes </v>
      </c>
      <c r="D55" s="27" t="s">
        <v>22</v>
      </c>
      <c r="E55" s="28"/>
    </row>
    <row r="56" spans="1:5" ht="17.399999999999999" x14ac:dyDescent="0.3">
      <c r="A56" s="4" t="str">
        <f>VLOOKUP(B56,'[1]LISTADO ATM'!$A$2:$C$817,3,0)</f>
        <v>NORTE</v>
      </c>
      <c r="B56" s="4">
        <v>63</v>
      </c>
      <c r="C56" s="9" t="str">
        <f>VLOOKUP(B56,'[1]LISTADO ATM'!$A$2:$B$816,2,0)</f>
        <v xml:space="preserve">ATM Oficina Villa Vásquez (Montecristi) </v>
      </c>
      <c r="D56" s="27" t="s">
        <v>14</v>
      </c>
      <c r="E56" s="28"/>
    </row>
    <row r="57" spans="1:5" ht="17.399999999999999" x14ac:dyDescent="0.3">
      <c r="A57" s="4" t="str">
        <f>VLOOKUP(B57,'[1]LISTADO ATM'!$A$2:$C$817,3,0)</f>
        <v>DISTRITO NACIONAL</v>
      </c>
      <c r="B57" s="4">
        <v>194</v>
      </c>
      <c r="C57" s="9" t="str">
        <f>VLOOKUP(B57,'[1]LISTADO ATM'!$A$2:$B$816,2,0)</f>
        <v xml:space="preserve">ATM UNP Pantoja </v>
      </c>
      <c r="D57" s="27" t="s">
        <v>21</v>
      </c>
      <c r="E57" s="28"/>
    </row>
    <row r="58" spans="1:5" ht="17.399999999999999" x14ac:dyDescent="0.3">
      <c r="A58" s="4" t="str">
        <f>VLOOKUP(B58,'[1]LISTADO ATM'!$A$2:$C$817,3,0)</f>
        <v>DISTRITO NACIONAL</v>
      </c>
      <c r="B58" s="4">
        <v>243</v>
      </c>
      <c r="C58" s="9" t="str">
        <f>VLOOKUP(B58,'[1]LISTADO ATM'!$A$2:$B$816,2,0)</f>
        <v xml:space="preserve">ATM Autoservicio Plaza Central  </v>
      </c>
      <c r="D58" s="27" t="s">
        <v>14</v>
      </c>
      <c r="E58" s="28"/>
    </row>
    <row r="59" spans="1:5" ht="17.399999999999999" x14ac:dyDescent="0.3">
      <c r="A59" s="4" t="str">
        <f>VLOOKUP(B59,'[1]LISTADO ATM'!$A$2:$C$817,3,0)</f>
        <v>DISTRITO NACIONAL</v>
      </c>
      <c r="B59" s="4">
        <v>560</v>
      </c>
      <c r="C59" s="9" t="str">
        <f>VLOOKUP(B59,'[1]LISTADO ATM'!$A$2:$B$816,2,0)</f>
        <v xml:space="preserve">ATM Junta Central Electoral </v>
      </c>
      <c r="D59" s="27" t="s">
        <v>14</v>
      </c>
      <c r="E59" s="28"/>
    </row>
    <row r="60" spans="1:5" ht="17.399999999999999" x14ac:dyDescent="0.3">
      <c r="A60" s="4" t="str">
        <f>VLOOKUP(B60,'[1]LISTADO ATM'!$A$2:$C$817,3,0)</f>
        <v>DISTRITO NACIONAL</v>
      </c>
      <c r="B60" s="4">
        <v>868</v>
      </c>
      <c r="C60" s="9" t="str">
        <f>VLOOKUP(B60,'[1]LISTADO ATM'!$A$2:$B$816,2,0)</f>
        <v xml:space="preserve">ATM Casino Diamante </v>
      </c>
      <c r="D60" s="27" t="s">
        <v>21</v>
      </c>
      <c r="E60" s="28"/>
    </row>
    <row r="61" spans="1:5" ht="17.399999999999999" x14ac:dyDescent="0.3">
      <c r="A61" s="4" t="str">
        <f>VLOOKUP(B61,'[1]LISTADO ATM'!$A$2:$C$817,3,0)</f>
        <v>DISTRITO NACIONAL</v>
      </c>
      <c r="B61" s="4">
        <v>360</v>
      </c>
      <c r="C61" s="9" t="str">
        <f>VLOOKUP(B61,'[1]LISTADO ATM'!$A$2:$B$816,2,0)</f>
        <v>ATM UNP Multicentro la Sirena Aut. Duarte</v>
      </c>
      <c r="D61" s="27" t="s">
        <v>14</v>
      </c>
      <c r="E61" s="28"/>
    </row>
    <row r="62" spans="1:5" ht="17.399999999999999" x14ac:dyDescent="0.3">
      <c r="A62" s="4" t="str">
        <f>VLOOKUP(B62,'[1]LISTADO ATM'!$A$2:$C$817,3,0)</f>
        <v>NORTE</v>
      </c>
      <c r="B62" s="4">
        <v>638</v>
      </c>
      <c r="C62" s="9" t="str">
        <f>VLOOKUP(B62,'[1]LISTADO ATM'!$A$2:$B$816,2,0)</f>
        <v xml:space="preserve">ATM S/M Yoma </v>
      </c>
      <c r="D62" s="27" t="s">
        <v>21</v>
      </c>
      <c r="E62" s="28"/>
    </row>
    <row r="63" spans="1:5" ht="17.399999999999999" x14ac:dyDescent="0.3">
      <c r="A63" s="4" t="str">
        <f>VLOOKUP(B63,'[1]LISTADO ATM'!$A$2:$C$817,3,0)</f>
        <v>DISTRITO NACIONAL</v>
      </c>
      <c r="B63" s="4">
        <v>811</v>
      </c>
      <c r="C63" s="9" t="str">
        <f>VLOOKUP(B63,'[1]LISTADO ATM'!$A$2:$B$816,2,0)</f>
        <v xml:space="preserve">ATM Almacenes Unidos </v>
      </c>
      <c r="D63" s="27" t="s">
        <v>14</v>
      </c>
      <c r="E63" s="28"/>
    </row>
    <row r="64" spans="1:5" ht="17.399999999999999" x14ac:dyDescent="0.3">
      <c r="A64" s="4" t="str">
        <f>VLOOKUP(B64,'[1]LISTADO ATM'!$A$2:$C$817,3,0)</f>
        <v>DISTRITO NACIONAL</v>
      </c>
      <c r="B64" s="4">
        <v>976</v>
      </c>
      <c r="C64" s="9" t="str">
        <f>VLOOKUP(B64,'[1]LISTADO ATM'!$A$2:$B$816,2,0)</f>
        <v xml:space="preserve">ATM Oficina Diamond Plaza I </v>
      </c>
      <c r="D64" s="27" t="s">
        <v>21</v>
      </c>
      <c r="E64" s="28"/>
    </row>
    <row r="65" spans="1:5" ht="18" thickBot="1" x14ac:dyDescent="0.35">
      <c r="A65" s="6" t="s">
        <v>11</v>
      </c>
      <c r="B65" s="12">
        <f>COUNT(B49:B64)</f>
        <v>16</v>
      </c>
      <c r="C65" s="21"/>
      <c r="D65" s="47"/>
      <c r="E65" s="49"/>
    </row>
  </sheetData>
  <mergeCells count="27">
    <mergeCell ref="D65:E65"/>
    <mergeCell ref="D53:E53"/>
    <mergeCell ref="D54:E54"/>
    <mergeCell ref="D55:E55"/>
    <mergeCell ref="D60:E60"/>
    <mergeCell ref="D56:E56"/>
    <mergeCell ref="D57:E57"/>
    <mergeCell ref="D58:E58"/>
    <mergeCell ref="D59:E59"/>
    <mergeCell ref="A1:E1"/>
    <mergeCell ref="A2:E2"/>
    <mergeCell ref="A7:E7"/>
    <mergeCell ref="C10:E10"/>
    <mergeCell ref="A12:E12"/>
    <mergeCell ref="D61:E61"/>
    <mergeCell ref="A33:E33"/>
    <mergeCell ref="A44:B44"/>
    <mergeCell ref="A45:B45"/>
    <mergeCell ref="A47:E47"/>
    <mergeCell ref="D48:E48"/>
    <mergeCell ref="D49:E49"/>
    <mergeCell ref="D50:E50"/>
    <mergeCell ref="D51:E51"/>
    <mergeCell ref="D52:E52"/>
    <mergeCell ref="D62:E62"/>
    <mergeCell ref="D63:E63"/>
    <mergeCell ref="D64:E64"/>
  </mergeCells>
  <phoneticPr fontId="11" type="noConversion"/>
  <conditionalFormatting sqref="E49">
    <cfRule type="duplicateValues" dxfId="113" priority="240"/>
    <cfRule type="duplicateValues" dxfId="112" priority="241"/>
  </conditionalFormatting>
  <conditionalFormatting sqref="B5">
    <cfRule type="duplicateValues" dxfId="111" priority="219"/>
    <cfRule type="duplicateValues" dxfId="110" priority="220"/>
  </conditionalFormatting>
  <conditionalFormatting sqref="B5">
    <cfRule type="duplicateValues" dxfId="109" priority="218"/>
  </conditionalFormatting>
  <conditionalFormatting sqref="B51">
    <cfRule type="duplicateValues" dxfId="108" priority="178"/>
    <cfRule type="duplicateValues" dxfId="107" priority="179"/>
  </conditionalFormatting>
  <conditionalFormatting sqref="B51">
    <cfRule type="duplicateValues" dxfId="106" priority="177"/>
  </conditionalFormatting>
  <conditionalFormatting sqref="B50">
    <cfRule type="duplicateValues" dxfId="105" priority="172"/>
    <cfRule type="duplicateValues" dxfId="104" priority="173"/>
  </conditionalFormatting>
  <conditionalFormatting sqref="B50">
    <cfRule type="duplicateValues" dxfId="103" priority="171"/>
  </conditionalFormatting>
  <conditionalFormatting sqref="E36">
    <cfRule type="duplicateValues" dxfId="102" priority="105"/>
  </conditionalFormatting>
  <conditionalFormatting sqref="E36">
    <cfRule type="duplicateValues" dxfId="101" priority="106"/>
    <cfRule type="duplicateValues" dxfId="100" priority="107"/>
  </conditionalFormatting>
  <conditionalFormatting sqref="E19">
    <cfRule type="duplicateValues" dxfId="99" priority="102"/>
  </conditionalFormatting>
  <conditionalFormatting sqref="E19">
    <cfRule type="duplicateValues" dxfId="98" priority="103"/>
    <cfRule type="duplicateValues" dxfId="97" priority="104"/>
  </conditionalFormatting>
  <conditionalFormatting sqref="E37">
    <cfRule type="duplicateValues" dxfId="96" priority="99"/>
  </conditionalFormatting>
  <conditionalFormatting sqref="E37">
    <cfRule type="duplicateValues" dxfId="95" priority="100"/>
    <cfRule type="duplicateValues" dxfId="94" priority="101"/>
  </conditionalFormatting>
  <conditionalFormatting sqref="E65:E1048576 E42:E49 E1:E7 E31:E35 E10:E12 E14:E15">
    <cfRule type="duplicateValues" dxfId="93" priority="1134"/>
  </conditionalFormatting>
  <conditionalFormatting sqref="E65:E1048576 E42:E48 E1:E7 E31:E35 E10:E12 E14:E15">
    <cfRule type="duplicateValues" dxfId="92" priority="1145"/>
    <cfRule type="duplicateValues" dxfId="91" priority="1146"/>
  </conditionalFormatting>
  <conditionalFormatting sqref="E16:E18 E9">
    <cfRule type="duplicateValues" dxfId="90" priority="1158"/>
  </conditionalFormatting>
  <conditionalFormatting sqref="E16:E18 E9">
    <cfRule type="duplicateValues" dxfId="89" priority="1160"/>
    <cfRule type="duplicateValues" dxfId="88" priority="1161"/>
  </conditionalFormatting>
  <conditionalFormatting sqref="B65:B1048576 B1:B4 B6:B7 B31:B33 B42:B49 B9:B12 B14:B27 B35:B40">
    <cfRule type="duplicateValues" dxfId="87" priority="1180"/>
    <cfRule type="duplicateValues" dxfId="86" priority="1181"/>
  </conditionalFormatting>
  <conditionalFormatting sqref="B65:B1048576 B1:B4 B6:B7 B31:B33 B42:B49 B9:B12 B14:B27 B35:B40">
    <cfRule type="duplicateValues" dxfId="85" priority="1192"/>
  </conditionalFormatting>
  <conditionalFormatting sqref="B65:B1048576 B1:B7 B31:B33 B42:B60 B9:B12 B14:B27 B35:B40">
    <cfRule type="duplicateValues" dxfId="84" priority="1198"/>
    <cfRule type="duplicateValues" dxfId="83" priority="1199"/>
  </conditionalFormatting>
  <conditionalFormatting sqref="E53">
    <cfRule type="duplicateValues" dxfId="82" priority="87"/>
    <cfRule type="duplicateValues" dxfId="81" priority="88"/>
  </conditionalFormatting>
  <conditionalFormatting sqref="E53">
    <cfRule type="duplicateValues" dxfId="80" priority="89"/>
  </conditionalFormatting>
  <conditionalFormatting sqref="E55">
    <cfRule type="duplicateValues" dxfId="79" priority="78"/>
    <cfRule type="duplicateValues" dxfId="78" priority="79"/>
  </conditionalFormatting>
  <conditionalFormatting sqref="E55">
    <cfRule type="duplicateValues" dxfId="77" priority="80"/>
  </conditionalFormatting>
  <conditionalFormatting sqref="E54">
    <cfRule type="duplicateValues" dxfId="76" priority="1265"/>
    <cfRule type="duplicateValues" dxfId="75" priority="1266"/>
  </conditionalFormatting>
  <conditionalFormatting sqref="E54">
    <cfRule type="duplicateValues" dxfId="74" priority="1267"/>
  </conditionalFormatting>
  <conditionalFormatting sqref="E50:E51">
    <cfRule type="duplicateValues" dxfId="73" priority="1345"/>
    <cfRule type="duplicateValues" dxfId="72" priority="1346"/>
  </conditionalFormatting>
  <conditionalFormatting sqref="E50:E51">
    <cfRule type="duplicateValues" dxfId="71" priority="1347"/>
  </conditionalFormatting>
  <conditionalFormatting sqref="E20:E22">
    <cfRule type="duplicateValues" dxfId="70" priority="66"/>
  </conditionalFormatting>
  <conditionalFormatting sqref="E20:E22">
    <cfRule type="duplicateValues" dxfId="69" priority="67"/>
    <cfRule type="duplicateValues" dxfId="68" priority="68"/>
  </conditionalFormatting>
  <conditionalFormatting sqref="E39">
    <cfRule type="duplicateValues" dxfId="67" priority="63"/>
  </conditionalFormatting>
  <conditionalFormatting sqref="E39">
    <cfRule type="duplicateValues" dxfId="66" priority="64"/>
    <cfRule type="duplicateValues" dxfId="65" priority="65"/>
  </conditionalFormatting>
  <conditionalFormatting sqref="E38 E40">
    <cfRule type="duplicateValues" dxfId="64" priority="1410"/>
  </conditionalFormatting>
  <conditionalFormatting sqref="E38 E40">
    <cfRule type="duplicateValues" dxfId="63" priority="1412"/>
    <cfRule type="duplicateValues" dxfId="62" priority="1413"/>
  </conditionalFormatting>
  <conditionalFormatting sqref="E56">
    <cfRule type="duplicateValues" dxfId="61" priority="54"/>
    <cfRule type="duplicateValues" dxfId="60" priority="55"/>
  </conditionalFormatting>
  <conditionalFormatting sqref="E56">
    <cfRule type="duplicateValues" dxfId="59" priority="56"/>
  </conditionalFormatting>
  <conditionalFormatting sqref="E57">
    <cfRule type="duplicateValues" dxfId="58" priority="51"/>
    <cfRule type="duplicateValues" dxfId="57" priority="52"/>
  </conditionalFormatting>
  <conditionalFormatting sqref="E57">
    <cfRule type="duplicateValues" dxfId="56" priority="53"/>
  </conditionalFormatting>
  <conditionalFormatting sqref="E59">
    <cfRule type="duplicateValues" dxfId="55" priority="45"/>
    <cfRule type="duplicateValues" dxfId="54" priority="46"/>
  </conditionalFormatting>
  <conditionalFormatting sqref="E59">
    <cfRule type="duplicateValues" dxfId="53" priority="47"/>
  </conditionalFormatting>
  <conditionalFormatting sqref="E58">
    <cfRule type="duplicateValues" dxfId="52" priority="1456"/>
    <cfRule type="duplicateValues" dxfId="51" priority="1457"/>
  </conditionalFormatting>
  <conditionalFormatting sqref="E58">
    <cfRule type="duplicateValues" dxfId="50" priority="1458"/>
  </conditionalFormatting>
  <conditionalFormatting sqref="B61">
    <cfRule type="duplicateValues" dxfId="49" priority="40"/>
    <cfRule type="duplicateValues" dxfId="48" priority="41"/>
  </conditionalFormatting>
  <conditionalFormatting sqref="B61">
    <cfRule type="duplicateValues" dxfId="47" priority="42"/>
    <cfRule type="duplicateValues" dxfId="46" priority="43"/>
  </conditionalFormatting>
  <conditionalFormatting sqref="B61">
    <cfRule type="duplicateValues" dxfId="45" priority="44"/>
  </conditionalFormatting>
  <conditionalFormatting sqref="E61">
    <cfRule type="duplicateValues" dxfId="44" priority="34"/>
    <cfRule type="duplicateValues" dxfId="43" priority="35"/>
  </conditionalFormatting>
  <conditionalFormatting sqref="E61">
    <cfRule type="duplicateValues" dxfId="42" priority="36"/>
  </conditionalFormatting>
  <conditionalFormatting sqref="E62">
    <cfRule type="duplicateValues" dxfId="41" priority="26"/>
    <cfRule type="duplicateValues" dxfId="40" priority="27"/>
  </conditionalFormatting>
  <conditionalFormatting sqref="E62">
    <cfRule type="duplicateValues" dxfId="39" priority="28"/>
  </conditionalFormatting>
  <conditionalFormatting sqref="E64">
    <cfRule type="duplicateValues" dxfId="38" priority="18"/>
    <cfRule type="duplicateValues" dxfId="37" priority="19"/>
  </conditionalFormatting>
  <conditionalFormatting sqref="E64">
    <cfRule type="duplicateValues" dxfId="36" priority="20"/>
  </conditionalFormatting>
  <conditionalFormatting sqref="E63">
    <cfRule type="duplicateValues" dxfId="35" priority="15"/>
    <cfRule type="duplicateValues" dxfId="34" priority="16"/>
  </conditionalFormatting>
  <conditionalFormatting sqref="E63">
    <cfRule type="duplicateValues" dxfId="33" priority="17"/>
  </conditionalFormatting>
  <conditionalFormatting sqref="B41">
    <cfRule type="duplicateValues" dxfId="32" priority="2"/>
    <cfRule type="duplicateValues" dxfId="31" priority="3"/>
  </conditionalFormatting>
  <conditionalFormatting sqref="B41">
    <cfRule type="duplicateValues" dxfId="30" priority="4"/>
  </conditionalFormatting>
  <conditionalFormatting sqref="B41">
    <cfRule type="duplicateValues" dxfId="29" priority="5"/>
    <cfRule type="duplicateValues" dxfId="28" priority="6"/>
  </conditionalFormatting>
  <conditionalFormatting sqref="E41">
    <cfRule type="duplicateValues" dxfId="27" priority="7"/>
  </conditionalFormatting>
  <conditionalFormatting sqref="E41">
    <cfRule type="duplicateValues" dxfId="26" priority="8"/>
    <cfRule type="duplicateValues" dxfId="25" priority="9"/>
  </conditionalFormatting>
  <conditionalFormatting sqref="B1:B7 B9:B12 B14:B33 B35:B1048576">
    <cfRule type="duplicateValues" dxfId="24" priority="1"/>
  </conditionalFormatting>
  <conditionalFormatting sqref="E23:E24">
    <cfRule type="duplicateValues" dxfId="23" priority="1624"/>
  </conditionalFormatting>
  <conditionalFormatting sqref="E23:E24">
    <cfRule type="duplicateValues" dxfId="22" priority="1625"/>
    <cfRule type="duplicateValues" dxfId="21" priority="1626"/>
  </conditionalFormatting>
  <conditionalFormatting sqref="B28:B29">
    <cfRule type="duplicateValues" dxfId="20" priority="1639"/>
    <cfRule type="duplicateValues" dxfId="19" priority="1640"/>
  </conditionalFormatting>
  <conditionalFormatting sqref="B28:B29">
    <cfRule type="duplicateValues" dxfId="18" priority="1641"/>
  </conditionalFormatting>
  <conditionalFormatting sqref="B30">
    <cfRule type="duplicateValues" dxfId="17" priority="1642"/>
    <cfRule type="duplicateValues" dxfId="16" priority="1643"/>
  </conditionalFormatting>
  <conditionalFormatting sqref="B30">
    <cfRule type="duplicateValues" dxfId="15" priority="1644"/>
  </conditionalFormatting>
  <conditionalFormatting sqref="E25:E30">
    <cfRule type="duplicateValues" dxfId="14" priority="1652"/>
  </conditionalFormatting>
  <conditionalFormatting sqref="E25:E30">
    <cfRule type="duplicateValues" dxfId="13" priority="1653"/>
    <cfRule type="duplicateValues" dxfId="12" priority="1654"/>
  </conditionalFormatting>
  <conditionalFormatting sqref="B52:B60">
    <cfRule type="duplicateValues" dxfId="11" priority="1703"/>
    <cfRule type="duplicateValues" dxfId="10" priority="1704"/>
  </conditionalFormatting>
  <conditionalFormatting sqref="B52:B60">
    <cfRule type="duplicateValues" dxfId="9" priority="1705"/>
  </conditionalFormatting>
  <conditionalFormatting sqref="B62:B64">
    <cfRule type="duplicateValues" dxfId="8" priority="1706"/>
    <cfRule type="duplicateValues" dxfId="7" priority="1707"/>
  </conditionalFormatting>
  <conditionalFormatting sqref="B62:B64">
    <cfRule type="duplicateValues" dxfId="6" priority="1708"/>
  </conditionalFormatting>
  <conditionalFormatting sqref="E60">
    <cfRule type="duplicateValues" dxfId="5" priority="1715"/>
    <cfRule type="duplicateValues" dxfId="4" priority="1716"/>
  </conditionalFormatting>
  <conditionalFormatting sqref="E60">
    <cfRule type="duplicateValues" dxfId="3" priority="1717"/>
  </conditionalFormatting>
  <conditionalFormatting sqref="E52">
    <cfRule type="duplicateValues" dxfId="2" priority="1718"/>
    <cfRule type="duplicateValues" dxfId="1" priority="1719"/>
  </conditionalFormatting>
  <conditionalFormatting sqref="E52">
    <cfRule type="duplicateValues" dxfId="0" priority="172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Wascar  A. Alvarez Eusebio</cp:lastModifiedBy>
  <dcterms:created xsi:type="dcterms:W3CDTF">2020-12-19T20:17:28Z</dcterms:created>
  <dcterms:modified xsi:type="dcterms:W3CDTF">2021-03-04T09:23:54Z</dcterms:modified>
</cp:coreProperties>
</file>