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Marzo\05\"/>
    </mc:Choice>
  </mc:AlternateContent>
  <bookViews>
    <workbookView xWindow="0" yWindow="0" windowWidth="12255" windowHeight="6180" activeTab="1"/>
  </bookViews>
  <sheets>
    <sheet name="Gráfico1" sheetId="2" r:id="rId1"/>
    <sheet name="Hoja1" sheetId="1" r:id="rId2"/>
  </sheets>
  <externalReferences>
    <externalReference r:id="rId3"/>
  </externalReferenc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4" i="1" l="1"/>
  <c r="B36" i="1"/>
  <c r="C52" i="1"/>
  <c r="A52" i="1"/>
  <c r="C51" i="1"/>
  <c r="A51" i="1"/>
  <c r="C53" i="1"/>
  <c r="A53" i="1"/>
  <c r="C50" i="1" l="1"/>
  <c r="A50" i="1"/>
  <c r="C49" i="1"/>
  <c r="A49" i="1"/>
  <c r="C48" i="1"/>
  <c r="A48" i="1"/>
  <c r="C47" i="1"/>
  <c r="A47" i="1"/>
  <c r="C46" i="1"/>
  <c r="A46" i="1"/>
  <c r="C45" i="1"/>
  <c r="A45" i="1"/>
  <c r="C44" i="1"/>
  <c r="A44" i="1"/>
  <c r="C43" i="1"/>
  <c r="A43" i="1"/>
  <c r="C35" i="1"/>
  <c r="A35" i="1"/>
  <c r="C34" i="1"/>
  <c r="A34" i="1"/>
  <c r="C33" i="1"/>
  <c r="A33" i="1"/>
  <c r="C32" i="1"/>
  <c r="A32" i="1"/>
  <c r="C31" i="1"/>
  <c r="A31" i="1"/>
  <c r="C30" i="1"/>
  <c r="A30" i="1"/>
  <c r="C29" i="1"/>
  <c r="A29" i="1"/>
  <c r="C28" i="1"/>
  <c r="A28" i="1"/>
  <c r="B24" i="1"/>
  <c r="C23" i="1"/>
  <c r="A23" i="1"/>
  <c r="C22" i="1"/>
  <c r="A22" i="1"/>
  <c r="C21" i="1"/>
  <c r="A21" i="1"/>
  <c r="C20" i="1"/>
  <c r="A20" i="1"/>
  <c r="C19" i="1"/>
  <c r="A19" i="1"/>
  <c r="C18" i="1"/>
  <c r="A18" i="1"/>
  <c r="C17" i="1"/>
  <c r="A17" i="1"/>
  <c r="C16" i="1"/>
  <c r="A16" i="1"/>
  <c r="C15" i="1"/>
  <c r="A15" i="1"/>
  <c r="C14" i="1"/>
  <c r="A14" i="1"/>
  <c r="B10" i="1"/>
  <c r="C9" i="1"/>
  <c r="A9" i="1"/>
  <c r="A39" i="1" l="1"/>
</calcChain>
</file>

<file path=xl/sharedStrings.xml><?xml version="1.0" encoding="utf-8"?>
<sst xmlns="http://schemas.openxmlformats.org/spreadsheetml/2006/main" count="62" uniqueCount="21">
  <si>
    <t>Cajeros Reportados Sin Efectivo</t>
  </si>
  <si>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</si>
  <si>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</si>
  <si>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</si>
  <si>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</si>
  <si>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</si>
  <si>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</si>
  <si>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</si>
  <si>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</si>
  <si>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</si>
  <si>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</si>
  <si>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TOTAL</t>
  </si>
  <si>
    <t>TOTAL DE CAJEROS REPORTADOS</t>
  </si>
  <si>
    <t>EN OBSERVACION / CON FALLAS y GAVETAS VACIAS (CON GAVETAS DISPONIBLES)</t>
  </si>
  <si>
    <t xml:space="preserve">3 Gavetas Vacías  </t>
  </si>
  <si>
    <t>Gavetas Vacías + Gavetas Fallando</t>
  </si>
  <si>
    <t>SIN EFECTIVO</t>
  </si>
  <si>
    <t xml:space="preserve">GAVETAS VACIAS + GAVETAS FALLANDO </t>
  </si>
  <si>
    <t>Abastecido</t>
  </si>
  <si>
    <t>2 Gavetas Vacías y 1 Fallando</t>
  </si>
  <si>
    <t>1 Gavetas Vacías y 2 Fallando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</si>
</sst>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b/>
      <sz val="16"/>
      <color rgb="FF000000"/>
      <name val="Palatino Linotype"/>
      <family val="1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3" fillId="3" borderId="0" xfId="0" applyFont="1" applyFill="1" applyAlignment="1">
      <alignment horizontal="center" vertical="center" wrapText="1"/>
    </xf>
    <xf numFmtId="0" fontId="5" fillId="5" borderId="5" xfId="0" applyFont="1" applyFill="1" applyBorder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6" fillId="6" borderId="9" xfId="0" applyFont="1" applyFill="1" applyBorder="1" applyAlignment="1">
      <alignment horizontal="center" vertical="center" wrapText="1"/>
    </xf>
    <xf numFmtId="0" fontId="10" fillId="9" borderId="11" xfId="0" applyFont="1" applyFill="1" applyBorder="1" applyAlignment="1">
      <alignment horizontal="center" vertical="center" wrapText="1"/>
    </xf>
    <xf numFmtId="0" fontId="8" fillId="7" borderId="12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6" borderId="3" xfId="0" applyFont="1" applyFill="1" applyBorder="1" applyAlignment="1">
      <alignment horizontal="center" vertical="center" wrapText="1"/>
    </xf>
    <xf numFmtId="0" fontId="8" fillId="7" borderId="9" xfId="0" applyFont="1" applyFill="1" applyBorder="1" applyAlignment="1">
      <alignment horizontal="center" vertical="center" wrapText="1"/>
    </xf>
    <xf numFmtId="0" fontId="9" fillId="8" borderId="19" xfId="0" applyFont="1" applyFill="1" applyBorder="1" applyAlignment="1">
      <alignment horizontal="center" vertical="center" wrapText="1"/>
    </xf>
    <xf numFmtId="0" fontId="5" fillId="5" borderId="5" xfId="0" applyFont="1" applyFill="1" applyBorder="1" applyAlignment="1">
      <alignment horizontal="center" vertical="center"/>
    </xf>
    <xf numFmtId="0" fontId="5" fillId="4" borderId="2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22" fontId="4" fillId="0" borderId="9" xfId="0" applyNumberFormat="1" applyFont="1" applyBorder="1" applyAlignment="1">
      <alignment horizontal="center" vertical="center" wrapText="1"/>
    </xf>
    <xf numFmtId="0" fontId="0" fillId="0" borderId="21" xfId="0" applyBorder="1" applyAlignment="1">
      <alignment horizontal="center" vertical="center"/>
    </xf>
    <xf numFmtId="0" fontId="3" fillId="3" borderId="22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center" vertical="center" wrapText="1"/>
    </xf>
    <xf numFmtId="0" fontId="0" fillId="0" borderId="22" xfId="0" applyBorder="1" applyAlignment="1">
      <alignment horizontal="center" vertical="center"/>
    </xf>
    <xf numFmtId="0" fontId="10" fillId="9" borderId="12" xfId="0" applyFont="1" applyFill="1" applyBorder="1" applyAlignment="1">
      <alignment horizontal="center" vertical="center" wrapText="1"/>
    </xf>
    <xf numFmtId="0" fontId="7" fillId="10" borderId="9" xfId="0" applyFont="1" applyFill="1" applyBorder="1" applyAlignment="1">
      <alignment horizontal="center"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6" fillId="11" borderId="9" xfId="0" applyFont="1" applyFill="1" applyBorder="1" applyAlignment="1">
      <alignment horizontal="center" vertical="center" wrapText="1"/>
    </xf>
    <xf numFmtId="0" fontId="6" fillId="6" borderId="12" xfId="0" applyNumberFormat="1" applyFont="1" applyFill="1" applyBorder="1" applyAlignment="1">
      <alignment horizontal="center" vertical="center"/>
    </xf>
    <xf numFmtId="0" fontId="6" fillId="6" borderId="10" xfId="0" applyNumberFormat="1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horizontal="center" vertical="center" wrapText="1"/>
    </xf>
    <xf numFmtId="0" fontId="10" fillId="9" borderId="3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5" fillId="5" borderId="13" xfId="0" applyFont="1" applyFill="1" applyBorder="1" applyAlignment="1">
      <alignment horizontal="center" vertical="center" wrapText="1"/>
    </xf>
    <xf numFmtId="0" fontId="5" fillId="5" borderId="14" xfId="0" applyFont="1" applyFill="1" applyBorder="1" applyAlignment="1">
      <alignment horizontal="center" vertical="center" wrapText="1"/>
    </xf>
    <xf numFmtId="0" fontId="9" fillId="8" borderId="15" xfId="0" applyFont="1" applyFill="1" applyBorder="1" applyAlignment="1">
      <alignment horizontal="center" vertical="center" wrapText="1"/>
    </xf>
    <xf numFmtId="0" fontId="9" fillId="8" borderId="16" xfId="0" applyFont="1" applyFill="1" applyBorder="1" applyAlignment="1">
      <alignment horizontal="center" vertical="center" wrapText="1"/>
    </xf>
    <xf numFmtId="0" fontId="5" fillId="5" borderId="17" xfId="0" applyFont="1" applyFill="1" applyBorder="1" applyAlignment="1">
      <alignment horizontal="center" vertical="center" wrapText="1"/>
    </xf>
    <xf numFmtId="0" fontId="5" fillId="5" borderId="18" xfId="0" applyFont="1" applyFill="1" applyBorder="1" applyAlignment="1">
      <alignment horizontal="center" vertical="center" wrapText="1"/>
    </xf>
    <xf numFmtId="0" fontId="10" fillId="9" borderId="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10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627</c:v>
                </c:pt>
                <c:pt idx="1">
                  <c:v>557</c:v>
                </c:pt>
                <c:pt idx="2">
                  <c:v>938</c:v>
                </c:pt>
                <c:pt idx="3">
                  <c:v>13</c:v>
                </c:pt>
                <c:pt idx="4">
                  <c:v>720</c:v>
                </c:pt>
                <c:pt idx="5">
                  <c:v>267</c:v>
                </c:pt>
                <c:pt idx="6">
                  <c:v>640</c:v>
                </c:pt>
                <c:pt idx="7">
                  <c:v>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ATM UNIDAD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891C-485B-B24D-B0A6308464B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NOMBRE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891C-485B-B24D-B0A6308464B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ESTATUS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891C-485B-B24D-B0A6308464B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335805638</c:v>
                </c:pt>
                <c:pt idx="1">
                  <c:v>335810482</c:v>
                </c:pt>
                <c:pt idx="2">
                  <c:v>0</c:v>
                </c:pt>
                <c:pt idx="3">
                  <c:v>335810684</c:v>
                </c:pt>
                <c:pt idx="4">
                  <c:v>0</c:v>
                </c:pt>
                <c:pt idx="5">
                  <c:v>335810690</c:v>
                </c:pt>
                <c:pt idx="6">
                  <c:v>335810910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TICKET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891C-485B-B24D-B0A630846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6794864"/>
        <c:axId val="1946796944"/>
      </c:barChart>
      <c:catAx>
        <c:axId val="194679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6944"/>
        <c:crosses val="autoZero"/>
        <c:auto val="1"/>
        <c:lblAlgn val="ctr"/>
        <c:lblOffset val="100"/>
        <c:noMultiLvlLbl val="0"/>
      </c:catAx>
      <c:valAx>
        <c:axId val="194679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8171" cy="6078963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"/>
  <sheetViews>
    <sheetView tabSelected="1" zoomScale="78" zoomScaleNormal="78" workbookViewId="0">
      <selection activeCell="F9" sqref="F9"/>
    </sheetView>
  </sheetViews>
  <sheetFormatPr baseColWidth="10" defaultColWidth="52.7109375" defaultRowHeight="15" x14ac:dyDescent="0.25"/>
  <cols>
    <col min="1" max="1" width="25" bestFit="1" customWidth="1"/>
    <col min="2" max="2" width="17.140625" style="8" bestFit="1" customWidth="1"/>
    <col min="3" max="3" width="51.28515625" bestFit="1" customWidth="1"/>
    <col min="4" max="4" width="38.28515625" bestFit="1" customWidth="1"/>
    <col min="5" max="5" width="19.140625" customWidth="1"/>
  </cols>
  <sheetData>
    <row r="1" spans="1:5" ht="22.5" x14ac:dyDescent="0.25">
      <c r="A1" s="40" t="s">
        <v>1</v>
      </c>
      <c r="B1" s="41"/>
      <c r="C1" s="41"/>
      <c r="D1" s="41"/>
      <c r="E1" s="42"/>
    </row>
    <row r="2" spans="1:5" ht="25.5" x14ac:dyDescent="0.25">
      <c r="A2" s="43" t="s">
        <v>0</v>
      </c>
      <c r="B2" s="44"/>
      <c r="C2" s="44"/>
      <c r="D2" s="44"/>
      <c r="E2" s="45"/>
    </row>
    <row r="3" spans="1:5" ht="18" x14ac:dyDescent="0.25">
      <c r="B3" s="1"/>
      <c r="C3" s="1"/>
      <c r="D3" s="1"/>
      <c r="E3" s="16"/>
    </row>
    <row r="4" spans="1:5" ht="18.75" thickBot="1" x14ac:dyDescent="0.3">
      <c r="A4" s="13" t="s">
        <v>2</v>
      </c>
      <c r="B4" s="15">
        <v>44259.708333333336</v>
      </c>
      <c r="C4" s="1"/>
      <c r="D4" s="1"/>
      <c r="E4" s="17"/>
    </row>
    <row r="5" spans="1:5" ht="18.75" thickBot="1" x14ac:dyDescent="0.3">
      <c r="A5" s="13" t="s">
        <v>3</v>
      </c>
      <c r="B5" s="15">
        <v>44260.25</v>
      </c>
      <c r="C5" s="14"/>
      <c r="D5" s="1"/>
      <c r="E5" s="17"/>
    </row>
    <row r="6" spans="1:5" ht="18" x14ac:dyDescent="0.25">
      <c r="B6" s="1"/>
      <c r="C6" s="1"/>
      <c r="D6" s="1"/>
      <c r="E6" s="19"/>
    </row>
    <row r="7" spans="1:5" ht="18" x14ac:dyDescent="0.25">
      <c r="A7" s="46" t="s">
        <v>4</v>
      </c>
      <c r="B7" s="47"/>
      <c r="C7" s="47"/>
      <c r="D7" s="47"/>
      <c r="E7" s="48"/>
    </row>
    <row r="8" spans="1:5" ht="18" x14ac:dyDescent="0.25">
      <c r="A8" s="2" t="s">
        <v>5</v>
      </c>
      <c r="B8" s="2" t="s">
        <v>6</v>
      </c>
      <c r="C8" s="3" t="s">
        <v>7</v>
      </c>
      <c r="D8" s="18" t="s">
        <v>8</v>
      </c>
      <c r="E8" s="18" t="s">
        <v>9</v>
      </c>
    </row>
    <row r="9" spans="1:5" ht="18" x14ac:dyDescent="0.25">
      <c r="A9" s="9" t="e">
        <f>VLOOKUP(B9,'[1]LISTADO ATM'!$A$2:$C$817,3,0)</f>
        <v>#N/A</v>
      </c>
      <c r="B9" s="4"/>
      <c r="C9" s="4" t="e">
        <f>VLOOKUP(B9,'[1]LISTADO ATM'!$A$2:$B$816,2,0)</f>
        <v>#N/A</v>
      </c>
      <c r="D9" s="23" t="s">
        <v>18</v>
      </c>
      <c r="E9" s="25"/>
    </row>
    <row r="10" spans="1:5" ht="18.75" thickBot="1" x14ac:dyDescent="0.3">
      <c r="A10" s="6" t="s">
        <v>11</v>
      </c>
      <c r="B10" s="11">
        <f>COUNT(B9:B9)</f>
        <v>0</v>
      </c>
      <c r="C10" s="28"/>
      <c r="D10" s="39"/>
      <c r="E10" s="29"/>
    </row>
    <row r="11" spans="1:5" ht="15.75" thickBot="1" x14ac:dyDescent="0.3">
      <c r="E11" s="8"/>
    </row>
    <row r="12" spans="1:5" ht="18.75" thickBot="1" x14ac:dyDescent="0.3">
      <c r="A12" s="30" t="s">
        <v>16</v>
      </c>
      <c r="B12" s="31"/>
      <c r="C12" s="31"/>
      <c r="D12" s="31"/>
      <c r="E12" s="32"/>
    </row>
    <row r="13" spans="1:5" ht="18" x14ac:dyDescent="0.25">
      <c r="A13" s="2" t="s">
        <v>5</v>
      </c>
      <c r="B13" s="2" t="s">
        <v>6</v>
      </c>
      <c r="C13" s="3" t="s">
        <v>7</v>
      </c>
      <c r="D13" s="3" t="s">
        <v>8</v>
      </c>
      <c r="E13" s="3" t="s">
        <v>9</v>
      </c>
    </row>
    <row r="14" spans="1:5" ht="18" x14ac:dyDescent="0.25">
      <c r="A14" s="9" t="str">
        <f>VLOOKUP(B14,'[1]LISTADO ATM'!$A$2:$C$817,3,0)</f>
        <v>DISTRITO NACIONAL</v>
      </c>
      <c r="B14" s="4">
        <v>443</v>
      </c>
      <c r="C14" s="4" t="str">
        <f>VLOOKUP(B14,'[1]LISTADO ATM'!$A$2:$B$816,2,0)</f>
        <v xml:space="preserve">ATM Edificio San Rafael </v>
      </c>
      <c r="D14" s="21" t="s">
        <v>10</v>
      </c>
      <c r="E14" s="24">
        <v>335810848</v>
      </c>
    </row>
    <row r="15" spans="1:5" ht="18" x14ac:dyDescent="0.25">
      <c r="A15" s="9" t="str">
        <f>VLOOKUP(B15,'[1]LISTADO ATM'!$A$2:$C$817,3,0)</f>
        <v>SUR</v>
      </c>
      <c r="B15" s="4">
        <v>984</v>
      </c>
      <c r="C15" s="4" t="str">
        <f>VLOOKUP(B15,'[1]LISTADO ATM'!$A$2:$B$816,2,0)</f>
        <v xml:space="preserve">ATM Oficina Neiba II </v>
      </c>
      <c r="D15" s="21" t="s">
        <v>10</v>
      </c>
      <c r="E15" s="24">
        <v>335811613</v>
      </c>
    </row>
    <row r="16" spans="1:5" ht="18" x14ac:dyDescent="0.25">
      <c r="A16" s="9" t="str">
        <f>VLOOKUP(B16,'[1]LISTADO ATM'!$A$2:$C$817,3,0)</f>
        <v>ESTE</v>
      </c>
      <c r="B16" s="4">
        <v>660</v>
      </c>
      <c r="C16" s="4" t="str">
        <f>VLOOKUP(B16,'[1]LISTADO ATM'!$A$2:$B$816,2,0)</f>
        <v>ATM Oficina Romana Norte II</v>
      </c>
      <c r="D16" s="21" t="s">
        <v>10</v>
      </c>
      <c r="E16" s="24">
        <v>335811649</v>
      </c>
    </row>
    <row r="17" spans="1:5" ht="18" x14ac:dyDescent="0.25">
      <c r="A17" s="9" t="str">
        <f>VLOOKUP(B17,'[1]LISTADO ATM'!$A$2:$C$817,3,0)</f>
        <v>DISTRITO NACIONAL</v>
      </c>
      <c r="B17" s="4">
        <v>312</v>
      </c>
      <c r="C17" s="4" t="str">
        <f>VLOOKUP(B17,'[1]LISTADO ATM'!$A$2:$B$816,2,0)</f>
        <v xml:space="preserve">ATM Oficina Tiradentes II (Naco) </v>
      </c>
      <c r="D17" s="21" t="s">
        <v>10</v>
      </c>
      <c r="E17" s="24">
        <v>335811610</v>
      </c>
    </row>
    <row r="18" spans="1:5" ht="18" x14ac:dyDescent="0.25">
      <c r="A18" s="9" t="str">
        <f>VLOOKUP(B18,'[1]LISTADO ATM'!$A$2:$C$817,3,0)</f>
        <v>DISTRITO NACIONAL</v>
      </c>
      <c r="B18" s="4">
        <v>516</v>
      </c>
      <c r="C18" s="4" t="str">
        <f>VLOOKUP(B18,'[1]LISTADO ATM'!$A$2:$B$816,2,0)</f>
        <v xml:space="preserve">ATM Oficina Gascue </v>
      </c>
      <c r="D18" s="21" t="s">
        <v>10</v>
      </c>
      <c r="E18" s="24">
        <v>335812061</v>
      </c>
    </row>
    <row r="19" spans="1:5" ht="18" x14ac:dyDescent="0.25">
      <c r="A19" s="9" t="str">
        <f>VLOOKUP(B19,'[1]LISTADO ATM'!$A$2:$C$817,3,0)</f>
        <v>DISTRITO NACIONAL</v>
      </c>
      <c r="B19" s="4">
        <v>958</v>
      </c>
      <c r="C19" s="4" t="str">
        <f>VLOOKUP(B19,'[1]LISTADO ATM'!$A$2:$B$816,2,0)</f>
        <v xml:space="preserve">ATM Olé Aut. San Isidro </v>
      </c>
      <c r="D19" s="21" t="s">
        <v>10</v>
      </c>
      <c r="E19" s="24">
        <v>335812065</v>
      </c>
    </row>
    <row r="20" spans="1:5" ht="18" x14ac:dyDescent="0.25">
      <c r="A20" s="9" t="str">
        <f>VLOOKUP(B20,'[1]LISTADO ATM'!$A$2:$C$817,3,0)</f>
        <v>NORTE</v>
      </c>
      <c r="B20" s="4">
        <v>119</v>
      </c>
      <c r="C20" s="4" t="str">
        <f>VLOOKUP(B20,'[1]LISTADO ATM'!$A$2:$B$816,2,0)</f>
        <v>ATM Oficina La Barranquita</v>
      </c>
      <c r="D20" s="21" t="s">
        <v>10</v>
      </c>
      <c r="E20" s="24">
        <v>335812066</v>
      </c>
    </row>
    <row r="21" spans="1:5" ht="18" x14ac:dyDescent="0.25">
      <c r="A21" s="9" t="str">
        <f>VLOOKUP(B21,'[1]LISTADO ATM'!$A$2:$C$817,3,0)</f>
        <v>NORTE</v>
      </c>
      <c r="B21" s="4">
        <v>687</v>
      </c>
      <c r="C21" s="4" t="str">
        <f>VLOOKUP(B21,'[1]LISTADO ATM'!$A$2:$B$816,2,0)</f>
        <v>ATM Oficina Monterrico II</v>
      </c>
      <c r="D21" s="21" t="s">
        <v>10</v>
      </c>
      <c r="E21" s="24">
        <v>335812110</v>
      </c>
    </row>
    <row r="22" spans="1:5" ht="18" x14ac:dyDescent="0.25">
      <c r="A22" s="9" t="str">
        <f>VLOOKUP(B22,'[1]LISTADO ATM'!$A$2:$C$817,3,0)</f>
        <v>NORTE</v>
      </c>
      <c r="B22" s="4">
        <v>304</v>
      </c>
      <c r="C22" s="4" t="str">
        <f>VLOOKUP(B22,'[1]LISTADO ATM'!$A$2:$B$816,2,0)</f>
        <v xml:space="preserve">ATM Multicentro La Sirena Estrella Sadhala </v>
      </c>
      <c r="D22" s="21" t="s">
        <v>10</v>
      </c>
      <c r="E22" s="24">
        <v>335812112</v>
      </c>
    </row>
    <row r="23" spans="1:5" ht="18" x14ac:dyDescent="0.25">
      <c r="A23" s="9" t="str">
        <f>VLOOKUP(B23,'[1]LISTADO ATM'!$A$2:$C$817,3,0)</f>
        <v>DISTRITO NACIONAL</v>
      </c>
      <c r="B23" s="4">
        <v>325</v>
      </c>
      <c r="C23" s="4" t="str">
        <f>VLOOKUP(B23,'[1]LISTADO ATM'!$A$2:$B$816,2,0)</f>
        <v>ATM Casa Edwin</v>
      </c>
      <c r="D23" s="21" t="s">
        <v>10</v>
      </c>
      <c r="E23" s="24">
        <v>335812120</v>
      </c>
    </row>
    <row r="24" spans="1:5" ht="18.75" thickBot="1" x14ac:dyDescent="0.3">
      <c r="A24" s="10" t="s">
        <v>11</v>
      </c>
      <c r="B24" s="11">
        <f>COUNT(B14:B23)</f>
        <v>10</v>
      </c>
      <c r="C24" s="20"/>
      <c r="D24" s="20"/>
      <c r="E24" s="20"/>
    </row>
    <row r="25" spans="1:5" ht="15.75" thickBot="1" x14ac:dyDescent="0.3">
      <c r="E25" s="8"/>
    </row>
    <row r="26" spans="1:5" ht="18.75" thickBot="1" x14ac:dyDescent="0.3">
      <c r="A26" s="30" t="s">
        <v>17</v>
      </c>
      <c r="B26" s="31"/>
      <c r="C26" s="31"/>
      <c r="D26" s="31"/>
      <c r="E26" s="32"/>
    </row>
    <row r="27" spans="1:5" ht="18" x14ac:dyDescent="0.25">
      <c r="A27" s="2" t="s">
        <v>5</v>
      </c>
      <c r="B27" s="2" t="s">
        <v>6</v>
      </c>
      <c r="C27" s="3" t="s">
        <v>7</v>
      </c>
      <c r="D27" s="3" t="s">
        <v>8</v>
      </c>
      <c r="E27" s="2" t="s">
        <v>9</v>
      </c>
    </row>
    <row r="28" spans="1:5" ht="18" x14ac:dyDescent="0.25">
      <c r="A28" s="9" t="str">
        <f>VLOOKUP(B28,'[1]LISTADO ATM'!$A$2:$C$817,3,0)</f>
        <v>DISTRITO NACIONAL</v>
      </c>
      <c r="B28" s="4">
        <v>938</v>
      </c>
      <c r="C28" s="4" t="str">
        <f>VLOOKUP(B28,'[1]LISTADO ATM'!$A$2:$B$816,2,0)</f>
        <v xml:space="preserve">ATM Autobanco Oficina Filadelfia Plaza </v>
      </c>
      <c r="D28" s="4" t="s">
        <v>15</v>
      </c>
      <c r="E28" s="25">
        <v>335810547</v>
      </c>
    </row>
    <row r="29" spans="1:5" ht="18" x14ac:dyDescent="0.25">
      <c r="A29" s="9" t="str">
        <f>VLOOKUP(B29,'[1]LISTADO ATM'!$A$2:$C$817,3,0)</f>
        <v>DISTRITO NACIONAL</v>
      </c>
      <c r="B29" s="4">
        <v>976</v>
      </c>
      <c r="C29" s="4" t="str">
        <f>VLOOKUP(B29,'[1]LISTADO ATM'!$A$2:$B$816,2,0)</f>
        <v xml:space="preserve">ATM Oficina Diamond Plaza I </v>
      </c>
      <c r="D29" s="4" t="s">
        <v>15</v>
      </c>
      <c r="E29" s="25">
        <v>335811351</v>
      </c>
    </row>
    <row r="30" spans="1:5" ht="18" x14ac:dyDescent="0.25">
      <c r="A30" s="9" t="str">
        <f>VLOOKUP(B30,'[1]LISTADO ATM'!$A$2:$C$817,3,0)</f>
        <v>DISTRITO NACIONAL</v>
      </c>
      <c r="B30" s="4">
        <v>407</v>
      </c>
      <c r="C30" s="4" t="str">
        <f>VLOOKUP(B30,'[1]LISTADO ATM'!$A$2:$B$816,2,0)</f>
        <v xml:space="preserve">ATM Multicentro La Sirena Villa Mella </v>
      </c>
      <c r="D30" s="4" t="s">
        <v>15</v>
      </c>
      <c r="E30" s="25">
        <v>335811532</v>
      </c>
    </row>
    <row r="31" spans="1:5" ht="18" x14ac:dyDescent="0.25">
      <c r="A31" s="9" t="str">
        <f>VLOOKUP(B31,'[1]LISTADO ATM'!$A$2:$C$817,3,0)</f>
        <v>DISTRITO NACIONAL</v>
      </c>
      <c r="B31" s="4">
        <v>406</v>
      </c>
      <c r="C31" s="4" t="str">
        <f>VLOOKUP(B31,'[1]LISTADO ATM'!$A$2:$B$816,2,0)</f>
        <v xml:space="preserve">ATM UNP Plaza Lama Máximo Gómez </v>
      </c>
      <c r="D31" s="4" t="s">
        <v>15</v>
      </c>
      <c r="E31" s="25">
        <v>335812083</v>
      </c>
    </row>
    <row r="32" spans="1:5" ht="18" x14ac:dyDescent="0.25">
      <c r="A32" s="9" t="str">
        <f>VLOOKUP(B32,'[1]LISTADO ATM'!$A$2:$C$817,3,0)</f>
        <v>DISTRITO NACIONAL</v>
      </c>
      <c r="B32" s="4">
        <v>801</v>
      </c>
      <c r="C32" s="4" t="str">
        <f>VLOOKUP(B32,'[1]LISTADO ATM'!$A$2:$B$816,2,0)</f>
        <v xml:space="preserve">ATM Galería 360 Food Court </v>
      </c>
      <c r="D32" s="4" t="s">
        <v>15</v>
      </c>
      <c r="E32" s="25">
        <v>335812108</v>
      </c>
    </row>
    <row r="33" spans="1:5" ht="18" x14ac:dyDescent="0.25">
      <c r="A33" s="9" t="str">
        <f>VLOOKUP(B33,'[1]LISTADO ATM'!$A$2:$C$817,3,0)</f>
        <v>DISTRITO NACIONAL</v>
      </c>
      <c r="B33" s="4">
        <v>971</v>
      </c>
      <c r="C33" s="4" t="str">
        <f>VLOOKUP(B33,'[1]LISTADO ATM'!$A$2:$B$816,2,0)</f>
        <v xml:space="preserve">ATM Club Banreservas I </v>
      </c>
      <c r="D33" s="4" t="s">
        <v>15</v>
      </c>
      <c r="E33" s="25">
        <v>335812141</v>
      </c>
    </row>
    <row r="34" spans="1:5" ht="18" x14ac:dyDescent="0.25">
      <c r="A34" s="9" t="str">
        <f>VLOOKUP(B34,'[1]LISTADO ATM'!$A$2:$C$817,3,0)</f>
        <v>ESTE</v>
      </c>
      <c r="B34" s="4">
        <v>480</v>
      </c>
      <c r="C34" s="4" t="str">
        <f>VLOOKUP(B34,'[1]LISTADO ATM'!$A$2:$B$816,2,0)</f>
        <v>ATM UNP Farmaconal Higuey</v>
      </c>
      <c r="D34" s="4" t="s">
        <v>15</v>
      </c>
      <c r="E34" s="25">
        <v>335812142</v>
      </c>
    </row>
    <row r="35" spans="1:5" ht="18" x14ac:dyDescent="0.25">
      <c r="A35" s="9" t="str">
        <f>VLOOKUP(B35,'[1]LISTADO ATM'!$A$2:$C$817,3,0)</f>
        <v>ESTE</v>
      </c>
      <c r="B35" s="4">
        <v>366</v>
      </c>
      <c r="C35" s="4" t="str">
        <f>VLOOKUP(B35,'[1]LISTADO ATM'!$A$2:$B$816,2,0)</f>
        <v>ATM Oficina Boulevard (Higuey) II</v>
      </c>
      <c r="D35" s="4" t="s">
        <v>15</v>
      </c>
      <c r="E35" s="25">
        <v>335812181</v>
      </c>
    </row>
    <row r="36" spans="1:5" ht="18.75" thickBot="1" x14ac:dyDescent="0.3">
      <c r="A36" s="6" t="s">
        <v>11</v>
      </c>
      <c r="B36" s="11">
        <f>COUNT(B28:B35)</f>
        <v>8</v>
      </c>
      <c r="C36" s="20"/>
      <c r="D36" s="5"/>
      <c r="E36" s="22"/>
    </row>
    <row r="37" spans="1:5" ht="15.75" thickBot="1" x14ac:dyDescent="0.3">
      <c r="E37" s="8"/>
    </row>
    <row r="38" spans="1:5" ht="18.75" thickBot="1" x14ac:dyDescent="0.3">
      <c r="A38" s="33" t="s">
        <v>12</v>
      </c>
      <c r="B38" s="34"/>
      <c r="E38" s="8"/>
    </row>
    <row r="39" spans="1:5" ht="18.75" thickBot="1" x14ac:dyDescent="0.3">
      <c r="A39" s="35">
        <f>+B24+B36</f>
        <v>18</v>
      </c>
      <c r="B39" s="36"/>
      <c r="E39" s="8"/>
    </row>
    <row r="40" spans="1:5" ht="15.75" thickBot="1" x14ac:dyDescent="0.3">
      <c r="E40" s="8"/>
    </row>
    <row r="41" spans="1:5" ht="18.75" thickBot="1" x14ac:dyDescent="0.3">
      <c r="A41" s="30" t="s">
        <v>13</v>
      </c>
      <c r="B41" s="31"/>
      <c r="C41" s="31"/>
      <c r="D41" s="31"/>
      <c r="E41" s="32"/>
    </row>
    <row r="42" spans="1:5" ht="18" x14ac:dyDescent="0.25">
      <c r="A42" s="12" t="s">
        <v>5</v>
      </c>
      <c r="B42" s="12" t="s">
        <v>6</v>
      </c>
      <c r="C42" s="7" t="s">
        <v>7</v>
      </c>
      <c r="D42" s="37" t="s">
        <v>8</v>
      </c>
      <c r="E42" s="38"/>
    </row>
    <row r="43" spans="1:5" ht="18" x14ac:dyDescent="0.25">
      <c r="A43" s="4" t="str">
        <f>VLOOKUP(B43,'[1]LISTADO ATM'!$A$2:$C$817,3,0)</f>
        <v>NORTE</v>
      </c>
      <c r="B43" s="4">
        <v>532</v>
      </c>
      <c r="C43" s="9" t="str">
        <f>VLOOKUP(B43,'[1]LISTADO ATM'!$A$2:$B$816,2,0)</f>
        <v xml:space="preserve">ATM UNP Guanábano (Moca) </v>
      </c>
      <c r="D43" s="26" t="s">
        <v>14</v>
      </c>
      <c r="E43" s="27"/>
    </row>
    <row r="44" spans="1:5" ht="18" x14ac:dyDescent="0.25">
      <c r="A44" s="4" t="str">
        <f>VLOOKUP(B44,'[1]LISTADO ATM'!$A$2:$C$817,3,0)</f>
        <v>DISTRITO NACIONAL</v>
      </c>
      <c r="B44" s="4">
        <v>575</v>
      </c>
      <c r="C44" s="9" t="str">
        <f>VLOOKUP(B44,'[1]LISTADO ATM'!$A$2:$B$816,2,0)</f>
        <v xml:space="preserve">ATM EDESUR Tiradentes </v>
      </c>
      <c r="D44" s="26" t="s">
        <v>20</v>
      </c>
      <c r="E44" s="27"/>
    </row>
    <row r="45" spans="1:5" ht="18" x14ac:dyDescent="0.25">
      <c r="A45" s="4" t="str">
        <f>VLOOKUP(B45,'[1]LISTADO ATM'!$A$2:$C$817,3,0)</f>
        <v>DISTRITO NACIONAL</v>
      </c>
      <c r="B45" s="4">
        <v>911</v>
      </c>
      <c r="C45" s="9" t="str">
        <f>VLOOKUP(B45,'[1]LISTADO ATM'!$A$2:$B$816,2,0)</f>
        <v xml:space="preserve">ATM Oficina Venezuela II </v>
      </c>
      <c r="D45" s="26" t="s">
        <v>19</v>
      </c>
      <c r="E45" s="27"/>
    </row>
    <row r="46" spans="1:5" ht="18" x14ac:dyDescent="0.25">
      <c r="A46" s="4" t="str">
        <f>VLOOKUP(B46,'[1]LISTADO ATM'!$A$2:$C$817,3,0)</f>
        <v>DISTRITO NACIONAL</v>
      </c>
      <c r="B46" s="4">
        <v>929</v>
      </c>
      <c r="C46" s="9" t="str">
        <f>VLOOKUP(B46,'[1]LISTADO ATM'!$A$2:$B$816,2,0)</f>
        <v>ATM Autoservicio Nacional El Conde</v>
      </c>
      <c r="D46" s="26" t="s">
        <v>14</v>
      </c>
      <c r="E46" s="27"/>
    </row>
    <row r="47" spans="1:5" ht="18" x14ac:dyDescent="0.25">
      <c r="A47" s="4" t="str">
        <f>VLOOKUP(B47,'[1]LISTADO ATM'!$A$2:$C$817,3,0)</f>
        <v>DISTRITO NACIONAL</v>
      </c>
      <c r="B47" s="4">
        <v>973</v>
      </c>
      <c r="C47" s="9" t="str">
        <f>VLOOKUP(B47,'[1]LISTADO ATM'!$A$2:$B$816,2,0)</f>
        <v xml:space="preserve">ATM Oficina Sabana de la Mar </v>
      </c>
      <c r="D47" s="26" t="s">
        <v>14</v>
      </c>
      <c r="E47" s="27"/>
    </row>
    <row r="48" spans="1:5" ht="18" x14ac:dyDescent="0.25">
      <c r="A48" s="4" t="str">
        <f>VLOOKUP(B48,'[1]LISTADO ATM'!$A$2:$C$817,3,0)</f>
        <v>SUR</v>
      </c>
      <c r="B48" s="4">
        <v>48</v>
      </c>
      <c r="C48" s="9" t="str">
        <f>VLOOKUP(B48,'[1]LISTADO ATM'!$A$2:$B$816,2,0)</f>
        <v xml:space="preserve">ATM Autoservicio Neiba I </v>
      </c>
      <c r="D48" s="26" t="s">
        <v>14</v>
      </c>
      <c r="E48" s="27"/>
    </row>
    <row r="49" spans="1:5" ht="18" x14ac:dyDescent="0.25">
      <c r="A49" s="4" t="str">
        <f>VLOOKUP(B49,'[1]LISTADO ATM'!$A$2:$C$817,3,0)</f>
        <v>NORTE</v>
      </c>
      <c r="B49" s="4">
        <v>277</v>
      </c>
      <c r="C49" s="9" t="str">
        <f>VLOOKUP(B49,'[1]LISTADO ATM'!$A$2:$B$816,2,0)</f>
        <v xml:space="preserve">ATM Oficina Duarte (Santiago) </v>
      </c>
      <c r="D49" s="26" t="s">
        <v>14</v>
      </c>
      <c r="E49" s="27"/>
    </row>
    <row r="50" spans="1:5" ht="18" x14ac:dyDescent="0.25">
      <c r="A50" s="4" t="str">
        <f>VLOOKUP(B50,'[1]LISTADO ATM'!$A$2:$C$817,3,0)</f>
        <v>DISTRITO NACIONAL</v>
      </c>
      <c r="B50" s="4">
        <v>561</v>
      </c>
      <c r="C50" s="9" t="str">
        <f>VLOOKUP(B50,'[1]LISTADO ATM'!$A$2:$B$816,2,0)</f>
        <v xml:space="preserve">ATM Comando Regional P.N. S.D. Este </v>
      </c>
      <c r="D50" s="26" t="s">
        <v>14</v>
      </c>
      <c r="E50" s="27"/>
    </row>
    <row r="51" spans="1:5" ht="18" x14ac:dyDescent="0.25">
      <c r="A51" s="4" t="str">
        <f>VLOOKUP(B51,'[1]LISTADO ATM'!$A$2:$C$817,3,0)</f>
        <v>DISTRITO NACIONAL</v>
      </c>
      <c r="B51" s="4">
        <v>570</v>
      </c>
      <c r="C51" s="9" t="str">
        <f>VLOOKUP(B51,'[1]LISTADO ATM'!$A$2:$B$816,2,0)</f>
        <v xml:space="preserve">ATM S/M Liverpool Villa Mella </v>
      </c>
      <c r="D51" s="26" t="s">
        <v>14</v>
      </c>
      <c r="E51" s="27"/>
    </row>
    <row r="52" spans="1:5" ht="18" x14ac:dyDescent="0.25">
      <c r="A52" s="4" t="str">
        <f>VLOOKUP(B52,'[1]LISTADO ATM'!$A$2:$C$817,3,0)</f>
        <v>NORTE</v>
      </c>
      <c r="B52" s="4">
        <v>712</v>
      </c>
      <c r="C52" s="9" t="str">
        <f>VLOOKUP(B52,'[1]LISTADO ATM'!$A$2:$B$816,2,0)</f>
        <v xml:space="preserve">ATM Oficina Imbert </v>
      </c>
      <c r="D52" s="26" t="s">
        <v>14</v>
      </c>
      <c r="E52" s="27"/>
    </row>
    <row r="53" spans="1:5" ht="18" x14ac:dyDescent="0.25">
      <c r="A53" s="4" t="str">
        <f>VLOOKUP(B53,'[1]LISTADO ATM'!$A$2:$C$817,3,0)</f>
        <v>ESTE</v>
      </c>
      <c r="B53" s="4">
        <v>824</v>
      </c>
      <c r="C53" s="9" t="str">
        <f>VLOOKUP(B53,'[1]LISTADO ATM'!$A$2:$B$816,2,0)</f>
        <v xml:space="preserve">ATM Multiplaza (Higuey) </v>
      </c>
      <c r="D53" s="26" t="s">
        <v>14</v>
      </c>
      <c r="E53" s="27"/>
    </row>
    <row r="54" spans="1:5" ht="18.75" thickBot="1" x14ac:dyDescent="0.3">
      <c r="A54" s="6" t="s">
        <v>11</v>
      </c>
      <c r="B54" s="11">
        <f>COUNT(B43:B53)</f>
        <v>11</v>
      </c>
      <c r="C54" s="20"/>
      <c r="D54" s="28"/>
      <c r="E54" s="29"/>
    </row>
  </sheetData>
  <mergeCells count="22">
    <mergeCell ref="C10:E10"/>
    <mergeCell ref="A12:E12"/>
    <mergeCell ref="A1:E1"/>
    <mergeCell ref="A2:E2"/>
    <mergeCell ref="A7:E7"/>
    <mergeCell ref="A26:E26"/>
    <mergeCell ref="A38:B38"/>
    <mergeCell ref="A39:B39"/>
    <mergeCell ref="A41:E41"/>
    <mergeCell ref="D42:E42"/>
    <mergeCell ref="D48:E48"/>
    <mergeCell ref="D54:E54"/>
    <mergeCell ref="D43:E43"/>
    <mergeCell ref="D44:E44"/>
    <mergeCell ref="D45:E45"/>
    <mergeCell ref="D46:E46"/>
    <mergeCell ref="D47:E47"/>
    <mergeCell ref="D49:E49"/>
    <mergeCell ref="D50:E50"/>
    <mergeCell ref="D51:E51"/>
    <mergeCell ref="D52:E52"/>
    <mergeCell ref="D53:E53"/>
  </mergeCells>
  <phoneticPr fontId="11" type="noConversion"/>
  <conditionalFormatting sqref="E28">
    <cfRule type="duplicateValues" dxfId="102" priority="187"/>
  </conditionalFormatting>
  <conditionalFormatting sqref="E28">
    <cfRule type="duplicateValues" dxfId="101" priority="185"/>
    <cfRule type="duplicateValues" dxfId="100" priority="186"/>
  </conditionalFormatting>
  <conditionalFormatting sqref="E54 E36:E42 E1:E7 E24:E27 E10:E12">
    <cfRule type="duplicateValues" dxfId="99" priority="184"/>
  </conditionalFormatting>
  <conditionalFormatting sqref="E54 E36:E42 E1:E7 E24:E27 E10:E12">
    <cfRule type="duplicateValues" dxfId="98" priority="182"/>
    <cfRule type="duplicateValues" dxfId="97" priority="183"/>
  </conditionalFormatting>
  <conditionalFormatting sqref="E44">
    <cfRule type="duplicateValues" dxfId="96" priority="180"/>
    <cfRule type="duplicateValues" dxfId="95" priority="181"/>
  </conditionalFormatting>
  <conditionalFormatting sqref="E44">
    <cfRule type="duplicateValues" dxfId="94" priority="179"/>
  </conditionalFormatting>
  <conditionalFormatting sqref="E43">
    <cfRule type="duplicateValues" dxfId="93" priority="177"/>
    <cfRule type="duplicateValues" dxfId="92" priority="178"/>
  </conditionalFormatting>
  <conditionalFormatting sqref="E43">
    <cfRule type="duplicateValues" dxfId="91" priority="176"/>
  </conditionalFormatting>
  <conditionalFormatting sqref="E29">
    <cfRule type="duplicateValues" dxfId="90" priority="160"/>
  </conditionalFormatting>
  <conditionalFormatting sqref="E29">
    <cfRule type="duplicateValues" dxfId="89" priority="158"/>
    <cfRule type="duplicateValues" dxfId="88" priority="159"/>
  </conditionalFormatting>
  <conditionalFormatting sqref="E45">
    <cfRule type="duplicateValues" dxfId="87" priority="153"/>
    <cfRule type="duplicateValues" dxfId="86" priority="154"/>
  </conditionalFormatting>
  <conditionalFormatting sqref="E45">
    <cfRule type="duplicateValues" dxfId="85" priority="152"/>
  </conditionalFormatting>
  <conditionalFormatting sqref="E14">
    <cfRule type="duplicateValues" dxfId="84" priority="151"/>
  </conditionalFormatting>
  <conditionalFormatting sqref="E14">
    <cfRule type="duplicateValues" dxfId="83" priority="149"/>
    <cfRule type="duplicateValues" dxfId="82" priority="150"/>
  </conditionalFormatting>
  <conditionalFormatting sqref="B54 B1:B4 B6:B7 B14:B26 B28:B42 B9:B12">
    <cfRule type="duplicateValues" dxfId="81" priority="138"/>
    <cfRule type="duplicateValues" dxfId="80" priority="139"/>
  </conditionalFormatting>
  <conditionalFormatting sqref="B54 B1:B4 B6:B7 B14:B26 B28:B42 B9:B12">
    <cfRule type="duplicateValues" dxfId="79" priority="137"/>
  </conditionalFormatting>
  <conditionalFormatting sqref="B54 B14:B26 B28:B44 B9:B12 B1:B4 B6:B7">
    <cfRule type="duplicateValues" dxfId="78" priority="135"/>
    <cfRule type="duplicateValues" dxfId="77" priority="136"/>
  </conditionalFormatting>
  <conditionalFormatting sqref="B43:B44">
    <cfRule type="duplicateValues" dxfId="76" priority="102"/>
    <cfRule type="duplicateValues" dxfId="75" priority="103"/>
  </conditionalFormatting>
  <conditionalFormatting sqref="B43:B44">
    <cfRule type="duplicateValues" dxfId="74" priority="101"/>
  </conditionalFormatting>
  <conditionalFormatting sqref="E46">
    <cfRule type="duplicateValues" dxfId="73" priority="90"/>
    <cfRule type="duplicateValues" dxfId="72" priority="91"/>
  </conditionalFormatting>
  <conditionalFormatting sqref="E46">
    <cfRule type="duplicateValues" dxfId="71" priority="89"/>
  </conditionalFormatting>
  <conditionalFormatting sqref="E46">
    <cfRule type="duplicateValues" dxfId="70" priority="88"/>
  </conditionalFormatting>
  <conditionalFormatting sqref="E47">
    <cfRule type="duplicateValues" dxfId="69" priority="86"/>
    <cfRule type="duplicateValues" dxfId="68" priority="87"/>
  </conditionalFormatting>
  <conditionalFormatting sqref="E47">
    <cfRule type="duplicateValues" dxfId="67" priority="85"/>
  </conditionalFormatting>
  <conditionalFormatting sqref="E47">
    <cfRule type="duplicateValues" dxfId="66" priority="84"/>
  </conditionalFormatting>
  <conditionalFormatting sqref="E48">
    <cfRule type="duplicateValues" dxfId="65" priority="78"/>
    <cfRule type="duplicateValues" dxfId="64" priority="79"/>
  </conditionalFormatting>
  <conditionalFormatting sqref="E48">
    <cfRule type="duplicateValues" dxfId="63" priority="77"/>
  </conditionalFormatting>
  <conditionalFormatting sqref="E48">
    <cfRule type="duplicateValues" dxfId="62" priority="76"/>
  </conditionalFormatting>
  <conditionalFormatting sqref="E9">
    <cfRule type="duplicateValues" dxfId="61" priority="279"/>
  </conditionalFormatting>
  <conditionalFormatting sqref="E9">
    <cfRule type="duplicateValues" dxfId="60" priority="280"/>
    <cfRule type="duplicateValues" dxfId="59" priority="281"/>
  </conditionalFormatting>
  <conditionalFormatting sqref="B4">
    <cfRule type="duplicateValues" dxfId="58" priority="68"/>
    <cfRule type="duplicateValues" dxfId="57" priority="69"/>
  </conditionalFormatting>
  <conditionalFormatting sqref="B4">
    <cfRule type="duplicateValues" dxfId="56" priority="67"/>
  </conditionalFormatting>
  <conditionalFormatting sqref="B5">
    <cfRule type="duplicateValues" dxfId="55" priority="65"/>
    <cfRule type="duplicateValues" dxfId="54" priority="66"/>
  </conditionalFormatting>
  <conditionalFormatting sqref="B5">
    <cfRule type="duplicateValues" dxfId="53" priority="64"/>
  </conditionalFormatting>
  <conditionalFormatting sqref="B5">
    <cfRule type="duplicateValues" dxfId="52" priority="62"/>
    <cfRule type="duplicateValues" dxfId="51" priority="63"/>
  </conditionalFormatting>
  <conditionalFormatting sqref="B5">
    <cfRule type="duplicateValues" dxfId="50" priority="60"/>
    <cfRule type="duplicateValues" dxfId="49" priority="61"/>
  </conditionalFormatting>
  <conditionalFormatting sqref="B5">
    <cfRule type="duplicateValues" dxfId="48" priority="59"/>
  </conditionalFormatting>
  <conditionalFormatting sqref="E49">
    <cfRule type="duplicateValues" dxfId="47" priority="57"/>
    <cfRule type="duplicateValues" dxfId="46" priority="58"/>
  </conditionalFormatting>
  <conditionalFormatting sqref="E49">
    <cfRule type="duplicateValues" dxfId="45" priority="56"/>
  </conditionalFormatting>
  <conditionalFormatting sqref="E49">
    <cfRule type="duplicateValues" dxfId="44" priority="55"/>
  </conditionalFormatting>
  <conditionalFormatting sqref="B53">
    <cfRule type="duplicateValues" dxfId="43" priority="27"/>
    <cfRule type="duplicateValues" dxfId="42" priority="28"/>
  </conditionalFormatting>
  <conditionalFormatting sqref="B53">
    <cfRule type="duplicateValues" dxfId="41" priority="26"/>
  </conditionalFormatting>
  <conditionalFormatting sqref="B53">
    <cfRule type="duplicateValues" dxfId="40" priority="25"/>
  </conditionalFormatting>
  <conditionalFormatting sqref="B53">
    <cfRule type="duplicateValues" dxfId="39" priority="33"/>
    <cfRule type="duplicateValues" dxfId="38" priority="34"/>
  </conditionalFormatting>
  <conditionalFormatting sqref="B52">
    <cfRule type="duplicateValues" dxfId="37" priority="17"/>
    <cfRule type="duplicateValues" dxfId="36" priority="18"/>
  </conditionalFormatting>
  <conditionalFormatting sqref="B52">
    <cfRule type="duplicateValues" dxfId="35" priority="16"/>
  </conditionalFormatting>
  <conditionalFormatting sqref="B52">
    <cfRule type="duplicateValues" dxfId="34" priority="15"/>
  </conditionalFormatting>
  <conditionalFormatting sqref="B52">
    <cfRule type="duplicateValues" dxfId="33" priority="23"/>
    <cfRule type="duplicateValues" dxfId="32" priority="24"/>
  </conditionalFormatting>
  <conditionalFormatting sqref="B51">
    <cfRule type="duplicateValues" dxfId="31" priority="7"/>
    <cfRule type="duplicateValues" dxfId="30" priority="8"/>
  </conditionalFormatting>
  <conditionalFormatting sqref="B51">
    <cfRule type="duplicateValues" dxfId="29" priority="6"/>
  </conditionalFormatting>
  <conditionalFormatting sqref="B51">
    <cfRule type="duplicateValues" dxfId="28" priority="5"/>
  </conditionalFormatting>
  <conditionalFormatting sqref="B51">
    <cfRule type="duplicateValues" dxfId="27" priority="13"/>
    <cfRule type="duplicateValues" dxfId="26" priority="14"/>
  </conditionalFormatting>
  <conditionalFormatting sqref="E50:E53">
    <cfRule type="duplicateValues" dxfId="25" priority="3"/>
    <cfRule type="duplicateValues" dxfId="24" priority="4"/>
  </conditionalFormatting>
  <conditionalFormatting sqref="E50:E53">
    <cfRule type="duplicateValues" dxfId="23" priority="2"/>
  </conditionalFormatting>
  <conditionalFormatting sqref="E50:E53">
    <cfRule type="duplicateValues" dxfId="22" priority="1"/>
  </conditionalFormatting>
  <conditionalFormatting sqref="E30:E35">
    <cfRule type="duplicateValues" dxfId="21" priority="296"/>
  </conditionalFormatting>
  <conditionalFormatting sqref="E30:E35">
    <cfRule type="duplicateValues" dxfId="20" priority="297"/>
    <cfRule type="duplicateValues" dxfId="19" priority="298"/>
  </conditionalFormatting>
  <conditionalFormatting sqref="B29:B35">
    <cfRule type="duplicateValues" dxfId="18" priority="299"/>
    <cfRule type="duplicateValues" dxfId="17" priority="300"/>
  </conditionalFormatting>
  <conditionalFormatting sqref="B29:B35">
    <cfRule type="duplicateValues" dxfId="16" priority="301"/>
  </conditionalFormatting>
  <conditionalFormatting sqref="B28:B35">
    <cfRule type="duplicateValues" dxfId="15" priority="335"/>
    <cfRule type="duplicateValues" dxfId="14" priority="336"/>
  </conditionalFormatting>
  <conditionalFormatting sqref="B28:B35">
    <cfRule type="duplicateValues" dxfId="13" priority="337"/>
  </conditionalFormatting>
  <conditionalFormatting sqref="E54 E1:E45">
    <cfRule type="duplicateValues" dxfId="12" priority="375"/>
  </conditionalFormatting>
  <conditionalFormatting sqref="B45:B50">
    <cfRule type="duplicateValues" dxfId="11" priority="377"/>
    <cfRule type="duplicateValues" dxfId="10" priority="378"/>
  </conditionalFormatting>
  <conditionalFormatting sqref="B45:B50">
    <cfRule type="duplicateValues" dxfId="9" priority="379"/>
  </conditionalFormatting>
  <conditionalFormatting sqref="B54 B28:B50 B14:B26 B9:B12 B1:B4 B6:B7">
    <cfRule type="duplicateValues" dxfId="8" priority="380"/>
  </conditionalFormatting>
  <conditionalFormatting sqref="B54 B1:B4 B6:B50">
    <cfRule type="duplicateValues" dxfId="7" priority="386"/>
    <cfRule type="duplicateValues" dxfId="6" priority="387"/>
  </conditionalFormatting>
  <conditionalFormatting sqref="E15:E23">
    <cfRule type="duplicateValues" dxfId="5" priority="430"/>
  </conditionalFormatting>
  <conditionalFormatting sqref="E15:E23">
    <cfRule type="duplicateValues" dxfId="4" priority="431"/>
    <cfRule type="duplicateValues" dxfId="3" priority="432"/>
  </conditionalFormatting>
  <conditionalFormatting sqref="B15:B23">
    <cfRule type="duplicateValues" dxfId="2" priority="433"/>
    <cfRule type="duplicateValues" dxfId="1" priority="434"/>
  </conditionalFormatting>
  <conditionalFormatting sqref="B15:B23">
    <cfRule type="duplicateValues" dxfId="0" priority="435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Gráficos</vt:lpstr>
      </vt:variant>
      <vt:variant>
        <vt:i4>1</vt:i4>
      </vt:variant>
    </vt:vector>
  </HeadingPairs>
  <TitlesOfParts>
    <vt:vector size="2" baseType="lpstr">
      <vt:lpstr>Hoja1</vt:lpstr>
      <vt:lpstr>Gráfico1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Wilfredy Leandro Morales Payano</cp:lastModifiedBy>
  <dcterms:created xsi:type="dcterms:W3CDTF">2020-12-19T20:17:28Z</dcterms:created>
  <dcterms:modified xsi:type="dcterms:W3CDTF">2021-03-05T09:55:41Z</dcterms:modified>
</cp:coreProperties>
</file>