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8\"/>
    </mc:Choice>
  </mc:AlternateContent>
  <bookViews>
    <workbookView xWindow="0" yWindow="0" windowWidth="24000" windowHeight="957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57" i="1"/>
  <c r="C79" i="1"/>
  <c r="C77" i="1"/>
  <c r="C78" i="1"/>
  <c r="C80" i="1"/>
  <c r="A77" i="1"/>
  <c r="A78" i="1"/>
  <c r="A79" i="1"/>
  <c r="A80" i="1"/>
  <c r="C52" i="1"/>
  <c r="C53" i="1"/>
  <c r="C54" i="1"/>
  <c r="C55" i="1"/>
  <c r="C56" i="1"/>
  <c r="A52" i="1"/>
  <c r="A53" i="1"/>
  <c r="A54" i="1"/>
  <c r="A55" i="1"/>
  <c r="B81" i="1"/>
  <c r="B68" i="1"/>
  <c r="C63" i="1"/>
  <c r="C64" i="1"/>
  <c r="A63" i="1"/>
  <c r="A64" i="1"/>
  <c r="C62" i="1"/>
  <c r="C65" i="1"/>
  <c r="C66" i="1"/>
  <c r="C67" i="1"/>
  <c r="A62" i="1"/>
  <c r="A65" i="1"/>
  <c r="A66" i="1"/>
  <c r="A67" i="1"/>
  <c r="C38" i="1" l="1"/>
  <c r="A38" i="1"/>
  <c r="A34" i="1" l="1"/>
  <c r="A35" i="1"/>
  <c r="A36" i="1"/>
  <c r="A37" i="1"/>
  <c r="C34" i="1"/>
  <c r="C35" i="1"/>
  <c r="C36" i="1"/>
  <c r="C37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A15" i="1"/>
  <c r="A16" i="1"/>
  <c r="C15" i="1"/>
  <c r="C16" i="1"/>
  <c r="A11" i="1"/>
  <c r="A12" i="1"/>
  <c r="A13" i="1"/>
  <c r="A14" i="1"/>
  <c r="C11" i="1"/>
  <c r="C12" i="1"/>
  <c r="C13" i="1"/>
  <c r="C14" i="1"/>
  <c r="A10" i="1"/>
  <c r="C10" i="1"/>
  <c r="C39" i="1" l="1"/>
  <c r="A39" i="1"/>
  <c r="C61" i="1"/>
  <c r="A61" i="1"/>
  <c r="C76" i="1" l="1"/>
  <c r="A76" i="1"/>
  <c r="C75" i="1"/>
  <c r="A75" i="1"/>
  <c r="A71" i="1"/>
  <c r="C40" i="1"/>
  <c r="A40" i="1"/>
  <c r="C51" i="1"/>
  <c r="A51" i="1"/>
  <c r="C9" i="1"/>
  <c r="A9" i="1"/>
</calcChain>
</file>

<file path=xl/sharedStrings.xml><?xml version="1.0" encoding="utf-8"?>
<sst xmlns="http://schemas.openxmlformats.org/spreadsheetml/2006/main" count="74" uniqueCount="18">
  <si>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</si>
  <si>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</si>
  <si>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</si>
  <si>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</si>
  <si>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</si>
  <si>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</si>
  <si>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</si>
  <si>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</si>
  <si>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</si>
  <si>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</si>
  <si>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</si>
  <si>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</si>
  <si>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</si>
  <si>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</si>
  <si>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</si>
  <si>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</si>
  <si>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Abastecido</t>
  </si>
  <si>
    <t>3 Gavetas Vacías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</si>
</sst>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12" fillId="0" borderId="0" xfId="0" applyFont="1"/>
    <xf numFmtId="0" fontId="6" fillId="6" borderId="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zoomScale="85" zoomScaleNormal="85" workbookViewId="0">
      <selection activeCell="E86" sqref="E86"/>
    </sheetView>
  </sheetViews>
  <sheetFormatPr baseColWidth="10" defaultColWidth="52.7109375" defaultRowHeight="15" x14ac:dyDescent="0.25"/>
  <cols>
    <col min="1" max="1" width="26.140625" bestFit="1" customWidth="1"/>
    <col min="2" max="2" width="18.140625" style="8" bestFit="1" customWidth="1"/>
    <col min="3" max="3" width="52" bestFit="1" customWidth="1"/>
    <col min="4" max="4" width="36.85546875" bestFit="1" customWidth="1"/>
    <col min="5" max="5" width="20.42578125" customWidth="1"/>
  </cols>
  <sheetData>
    <row r="1" spans="1:5" ht="22.5" x14ac:dyDescent="0.25">
      <c r="A1" s="38" t="s">
        <v>1</v>
      </c>
      <c r="B1" s="39"/>
      <c r="C1" s="39"/>
      <c r="D1" s="39"/>
      <c r="E1" s="40"/>
    </row>
    <row r="2" spans="1:5" ht="25.5" x14ac:dyDescent="0.25">
      <c r="A2" s="41" t="s">
        <v>0</v>
      </c>
      <c r="B2" s="42"/>
      <c r="C2" s="42"/>
      <c r="D2" s="42"/>
      <c r="E2" s="43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44263.25</v>
      </c>
      <c r="C4" s="1"/>
      <c r="D4" s="1"/>
      <c r="E4" s="17"/>
    </row>
    <row r="5" spans="1:5" ht="18.75" thickBot="1" x14ac:dyDescent="0.3">
      <c r="A5" s="13" t="s">
        <v>3</v>
      </c>
      <c r="B5" s="15">
        <v>44263.708333333336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44" t="s">
        <v>4</v>
      </c>
      <c r="B7" s="45"/>
      <c r="C7" s="45"/>
      <c r="D7" s="45"/>
      <c r="E7" s="46"/>
    </row>
    <row r="8" spans="1:5" ht="18" x14ac:dyDescent="0.25">
      <c r="A8" s="2" t="s">
        <v>5</v>
      </c>
      <c r="B8" s="3" t="s">
        <v>6</v>
      </c>
      <c r="C8" s="3" t="s">
        <v>7</v>
      </c>
      <c r="D8" s="18" t="s">
        <v>8</v>
      </c>
      <c r="E8" s="18" t="s">
        <v>9</v>
      </c>
    </row>
    <row r="9" spans="1:5" ht="18" x14ac:dyDescent="0.25">
      <c r="A9" s="9" t="str">
        <f>VLOOKUP(B9,'[1]LISTADO ATM'!$A$2:$C$820,3,0)</f>
        <v>DISTRITO NACIONAL</v>
      </c>
      <c r="B9" s="4">
        <v>734</v>
      </c>
      <c r="C9" s="4" t="str">
        <f>VLOOKUP(B9,'[1]LISTADO ATM'!$A$2:$B$820,2,0)</f>
        <v xml:space="preserve">ATM Oficina Independencia I </v>
      </c>
      <c r="D9" s="23" t="s">
        <v>16</v>
      </c>
      <c r="E9" s="24">
        <v>335813652</v>
      </c>
    </row>
    <row r="10" spans="1:5" ht="18" x14ac:dyDescent="0.25">
      <c r="A10" s="9" t="str">
        <f>VLOOKUP(B10,'[1]LISTADO ATM'!$A$2:$C$820,3,0)</f>
        <v>NORTE</v>
      </c>
      <c r="B10" s="4">
        <v>728</v>
      </c>
      <c r="C10" s="4" t="str">
        <f>VLOOKUP(B10,'[1]LISTADO ATM'!$A$2:$B$820,2,0)</f>
        <v xml:space="preserve">ATM UNP La Vega Oficina Regional Norcentral </v>
      </c>
      <c r="D10" s="23" t="s">
        <v>16</v>
      </c>
      <c r="E10" s="25">
        <v>335813715</v>
      </c>
    </row>
    <row r="11" spans="1:5" ht="18" x14ac:dyDescent="0.25">
      <c r="A11" s="9" t="str">
        <f>VLOOKUP(B11,'[1]LISTADO ATM'!$A$2:$C$820,3,0)</f>
        <v>DISTRITO NACIONAL</v>
      </c>
      <c r="B11" s="4">
        <v>955</v>
      </c>
      <c r="C11" s="4" t="str">
        <f>VLOOKUP(B11,'[1]LISTADO ATM'!$A$2:$B$820,2,0)</f>
        <v xml:space="preserve">ATM Oficina Americana Independencia II </v>
      </c>
      <c r="D11" s="23" t="s">
        <v>16</v>
      </c>
      <c r="E11" s="24">
        <v>335813597</v>
      </c>
    </row>
    <row r="12" spans="1:5" ht="18" x14ac:dyDescent="0.25">
      <c r="A12" s="9" t="str">
        <f>VLOOKUP(B12,'[1]LISTADO ATM'!$A$2:$C$820,3,0)</f>
        <v>DISTRITO NACIONAL</v>
      </c>
      <c r="B12" s="4">
        <v>629</v>
      </c>
      <c r="C12" s="4" t="str">
        <f>VLOOKUP(B12,'[1]LISTADO ATM'!$A$2:$B$820,2,0)</f>
        <v xml:space="preserve">ATM Oficina Americana Independencia I </v>
      </c>
      <c r="D12" s="23" t="s">
        <v>16</v>
      </c>
      <c r="E12" s="24">
        <v>335813660</v>
      </c>
    </row>
    <row r="13" spans="1:5" ht="18" x14ac:dyDescent="0.25">
      <c r="A13" s="9" t="str">
        <f>VLOOKUP(B13,'[1]LISTADO ATM'!$A$2:$C$820,3,0)</f>
        <v>ESTE</v>
      </c>
      <c r="B13" s="4">
        <v>843</v>
      </c>
      <c r="C13" s="4" t="str">
        <f>VLOOKUP(B13,'[1]LISTADO ATM'!$A$2:$B$820,2,0)</f>
        <v xml:space="preserve">ATM Oficina Romana Centro </v>
      </c>
      <c r="D13" s="23" t="s">
        <v>16</v>
      </c>
      <c r="E13" s="25">
        <v>335813769</v>
      </c>
    </row>
    <row r="14" spans="1:5" ht="18" x14ac:dyDescent="0.25">
      <c r="A14" s="9" t="str">
        <f>VLOOKUP(B14,'[1]LISTADO ATM'!$A$2:$C$820,3,0)</f>
        <v>SUR</v>
      </c>
      <c r="B14" s="4">
        <v>252</v>
      </c>
      <c r="C14" s="4" t="str">
        <f>VLOOKUP(B14,'[1]LISTADO ATM'!$A$2:$B$820,2,0)</f>
        <v xml:space="preserve">ATM Banco Agrícola (Barahona) </v>
      </c>
      <c r="D14" s="23" t="s">
        <v>16</v>
      </c>
      <c r="E14" s="25">
        <v>335813816</v>
      </c>
    </row>
    <row r="15" spans="1:5" ht="18" x14ac:dyDescent="0.25">
      <c r="A15" s="9" t="str">
        <f>VLOOKUP(B15,'[1]LISTADO ATM'!$A$2:$C$820,3,0)</f>
        <v>DISTRITO NACIONAL</v>
      </c>
      <c r="B15" s="4">
        <v>264</v>
      </c>
      <c r="C15" s="4" t="str">
        <f>VLOOKUP(B15,'[1]LISTADO ATM'!$A$2:$B$820,2,0)</f>
        <v xml:space="preserve">ATM S/M Nacional Independencia </v>
      </c>
      <c r="D15" s="23" t="s">
        <v>16</v>
      </c>
      <c r="E15" s="25">
        <v>335813749</v>
      </c>
    </row>
    <row r="16" spans="1:5" ht="18" x14ac:dyDescent="0.25">
      <c r="A16" s="9" t="str">
        <f>VLOOKUP(B16,'[1]LISTADO ATM'!$A$2:$C$820,3,0)</f>
        <v>DISTRITO NACIONAL</v>
      </c>
      <c r="B16" s="4">
        <v>577</v>
      </c>
      <c r="C16" s="4" t="str">
        <f>VLOOKUP(B16,'[1]LISTADO ATM'!$A$2:$B$820,2,0)</f>
        <v xml:space="preserve">ATM Olé Ave. Duarte </v>
      </c>
      <c r="D16" s="23" t="s">
        <v>16</v>
      </c>
      <c r="E16" s="25">
        <v>335813801</v>
      </c>
    </row>
    <row r="17" spans="1:5" ht="18" x14ac:dyDescent="0.25">
      <c r="A17" s="9" t="str">
        <f>VLOOKUP(B17,'[1]LISTADO ATM'!$A$2:$C$820,3,0)</f>
        <v>DISTRITO NACIONAL</v>
      </c>
      <c r="B17" s="4">
        <v>745</v>
      </c>
      <c r="C17" s="4" t="str">
        <f>VLOOKUP(B17,'[1]LISTADO ATM'!$A$2:$B$820,2,0)</f>
        <v xml:space="preserve">ATM Oficina Ave. Duarte </v>
      </c>
      <c r="D17" s="23" t="s">
        <v>16</v>
      </c>
      <c r="E17" s="25">
        <v>335813160</v>
      </c>
    </row>
    <row r="18" spans="1:5" ht="18" x14ac:dyDescent="0.25">
      <c r="A18" s="9" t="str">
        <f>VLOOKUP(B18,'[1]LISTADO ATM'!$A$2:$C$820,3,0)</f>
        <v>DISTRITO NACIONAL</v>
      </c>
      <c r="B18" s="4">
        <v>441</v>
      </c>
      <c r="C18" s="4" t="str">
        <f>VLOOKUP(B18,'[1]LISTADO ATM'!$A$2:$B$820,2,0)</f>
        <v>ATM Estacion de Servicio Romulo Betancour</v>
      </c>
      <c r="D18" s="23" t="s">
        <v>16</v>
      </c>
      <c r="E18" s="26">
        <v>335813322</v>
      </c>
    </row>
    <row r="19" spans="1:5" ht="18" x14ac:dyDescent="0.25">
      <c r="A19" s="9" t="str">
        <f>VLOOKUP(B19,'[1]LISTADO ATM'!$A$2:$C$820,3,0)</f>
        <v>DISTRITO NACIONAL</v>
      </c>
      <c r="B19" s="4">
        <v>600</v>
      </c>
      <c r="C19" s="4" t="str">
        <f>VLOOKUP(B19,'[1]LISTADO ATM'!$A$2:$B$820,2,0)</f>
        <v>ATM S/M Bravo Hipica</v>
      </c>
      <c r="D19" s="23" t="s">
        <v>16</v>
      </c>
      <c r="E19" s="25">
        <v>335813655</v>
      </c>
    </row>
    <row r="20" spans="1:5" ht="18" x14ac:dyDescent="0.25">
      <c r="A20" s="9" t="str">
        <f>VLOOKUP(B20,'[1]LISTADO ATM'!$A$2:$C$820,3,0)</f>
        <v>DISTRITO NACIONAL</v>
      </c>
      <c r="B20" s="4">
        <v>449</v>
      </c>
      <c r="C20" s="4" t="str">
        <f>VLOOKUP(B20,'[1]LISTADO ATM'!$A$2:$B$820,2,0)</f>
        <v>ATM Autobanco Lope de Vega II</v>
      </c>
      <c r="D20" s="23" t="s">
        <v>16</v>
      </c>
      <c r="E20" s="25">
        <v>335813764</v>
      </c>
    </row>
    <row r="21" spans="1:5" ht="18" x14ac:dyDescent="0.25">
      <c r="A21" s="9" t="str">
        <f>VLOOKUP(B21,'[1]LISTADO ATM'!$A$2:$C$820,3,0)</f>
        <v>SUR</v>
      </c>
      <c r="B21" s="4">
        <v>829</v>
      </c>
      <c r="C21" s="4" t="str">
        <f>VLOOKUP(B21,'[1]LISTADO ATM'!$A$2:$B$820,2,0)</f>
        <v xml:space="preserve">ATM UNP Multicentro Sirena Baní </v>
      </c>
      <c r="D21" s="23" t="s">
        <v>16</v>
      </c>
      <c r="E21" s="24">
        <v>335814348</v>
      </c>
    </row>
    <row r="22" spans="1:5" ht="18" x14ac:dyDescent="0.25">
      <c r="A22" s="9" t="str">
        <f>VLOOKUP(B22,'[1]LISTADO ATM'!$A$2:$C$820,3,0)</f>
        <v>DISTRITO NACIONAL</v>
      </c>
      <c r="B22" s="28">
        <v>387</v>
      </c>
      <c r="C22" s="4" t="str">
        <f>VLOOKUP(B22,'[1]LISTADO ATM'!$A$2:$B$820,2,0)</f>
        <v xml:space="preserve">ATM S/M La Cadena San Vicente de Paul </v>
      </c>
      <c r="D22" s="23" t="s">
        <v>16</v>
      </c>
      <c r="E22" s="24">
        <v>335813653</v>
      </c>
    </row>
    <row r="23" spans="1:5" ht="18" x14ac:dyDescent="0.25">
      <c r="A23" s="9" t="str">
        <f>VLOOKUP(B23,'[1]LISTADO ATM'!$A$2:$C$820,3,0)</f>
        <v>DISTRITO NACIONAL</v>
      </c>
      <c r="B23" s="4">
        <v>354</v>
      </c>
      <c r="C23" s="4" t="str">
        <f>VLOOKUP(B23,'[1]LISTADO ATM'!$A$2:$B$820,2,0)</f>
        <v xml:space="preserve">ATM Oficina Núñez de Cáceres II </v>
      </c>
      <c r="D23" s="23" t="s">
        <v>16</v>
      </c>
      <c r="E23" s="24">
        <v>335813654</v>
      </c>
    </row>
    <row r="24" spans="1:5" ht="18" x14ac:dyDescent="0.25">
      <c r="A24" s="9" t="str">
        <f>VLOOKUP(B24,'[1]LISTADO ATM'!$A$2:$C$820,3,0)</f>
        <v>DISTRITO NACIONAL</v>
      </c>
      <c r="B24" s="4">
        <v>684</v>
      </c>
      <c r="C24" s="4" t="str">
        <f>VLOOKUP(B24,'[1]LISTADO ATM'!$A$2:$B$820,2,0)</f>
        <v>ATM Estación Texaco Prolongación 27 Febrero</v>
      </c>
      <c r="D24" s="23" t="s">
        <v>16</v>
      </c>
      <c r="E24" s="24">
        <v>335813671</v>
      </c>
    </row>
    <row r="25" spans="1:5" ht="18" x14ac:dyDescent="0.25">
      <c r="A25" s="9" t="str">
        <f>VLOOKUP(B25,'[1]LISTADO ATM'!$A$2:$C$820,3,0)</f>
        <v>DISTRITO NACIONAL</v>
      </c>
      <c r="B25" s="4">
        <v>235</v>
      </c>
      <c r="C25" s="4" t="str">
        <f>VLOOKUP(B25,'[1]LISTADO ATM'!$A$2:$B$820,2,0)</f>
        <v xml:space="preserve">ATM Oficina Multicentro La Sirena San Isidro </v>
      </c>
      <c r="D25" s="23" t="s">
        <v>16</v>
      </c>
      <c r="E25" s="24">
        <v>335813672</v>
      </c>
    </row>
    <row r="26" spans="1:5" ht="18" x14ac:dyDescent="0.25">
      <c r="A26" s="9" t="str">
        <f>VLOOKUP(B26,'[1]LISTADO ATM'!$A$2:$C$820,3,0)</f>
        <v>NORTE</v>
      </c>
      <c r="B26" s="4">
        <v>944</v>
      </c>
      <c r="C26" s="4" t="str">
        <f>VLOOKUP(B26,'[1]LISTADO ATM'!$A$2:$B$820,2,0)</f>
        <v xml:space="preserve">ATM UNP Mao </v>
      </c>
      <c r="D26" s="23" t="s">
        <v>16</v>
      </c>
      <c r="E26" s="24">
        <v>335813693</v>
      </c>
    </row>
    <row r="27" spans="1:5" ht="18" x14ac:dyDescent="0.25">
      <c r="A27" s="9" t="str">
        <f>VLOOKUP(B27,'[1]LISTADO ATM'!$A$2:$C$820,3,0)</f>
        <v>DISTRITO NACIONAL</v>
      </c>
      <c r="B27" s="4">
        <v>717</v>
      </c>
      <c r="C27" s="4" t="str">
        <f>VLOOKUP(B27,'[1]LISTADO ATM'!$A$2:$B$820,2,0)</f>
        <v xml:space="preserve">ATM Oficina Los Alcarrizos </v>
      </c>
      <c r="D27" s="23" t="s">
        <v>16</v>
      </c>
      <c r="E27" s="24">
        <v>335813716</v>
      </c>
    </row>
    <row r="28" spans="1:5" ht="18" x14ac:dyDescent="0.25">
      <c r="A28" s="9" t="str">
        <f>VLOOKUP(B28,'[1]LISTADO ATM'!$A$2:$C$820,3,0)</f>
        <v>DISTRITO NACIONAL</v>
      </c>
      <c r="B28" s="4">
        <v>458</v>
      </c>
      <c r="C28" s="4" t="str">
        <f>VLOOKUP(B28,'[1]LISTADO ATM'!$A$2:$B$820,2,0)</f>
        <v>ATM Hospital Dario Contreras</v>
      </c>
      <c r="D28" s="23" t="s">
        <v>16</v>
      </c>
      <c r="E28" s="24">
        <v>335813404</v>
      </c>
    </row>
    <row r="29" spans="1:5" ht="18" x14ac:dyDescent="0.25">
      <c r="A29" s="9" t="str">
        <f>VLOOKUP(B29,'[1]LISTADO ATM'!$A$2:$C$820,3,0)</f>
        <v>ESTE</v>
      </c>
      <c r="B29" s="4">
        <v>651</v>
      </c>
      <c r="C29" s="4" t="str">
        <f>VLOOKUP(B29,'[1]LISTADO ATM'!$A$2:$B$820,2,0)</f>
        <v>ATM Eco Petroleo Romana</v>
      </c>
      <c r="D29" s="23" t="s">
        <v>16</v>
      </c>
      <c r="E29" s="24">
        <v>335813750</v>
      </c>
    </row>
    <row r="30" spans="1:5" ht="18" x14ac:dyDescent="0.25">
      <c r="A30" s="9" t="str">
        <f>VLOOKUP(B30,'[1]LISTADO ATM'!$A$2:$C$820,3,0)</f>
        <v>ESTE</v>
      </c>
      <c r="B30" s="4">
        <v>114</v>
      </c>
      <c r="C30" s="4" t="str">
        <f>VLOOKUP(B30,'[1]LISTADO ATM'!$A$2:$B$820,2,0)</f>
        <v xml:space="preserve">ATM Oficina Hato Mayor </v>
      </c>
      <c r="D30" s="23" t="s">
        <v>16</v>
      </c>
      <c r="E30" s="24">
        <v>335813765</v>
      </c>
    </row>
    <row r="31" spans="1:5" ht="18" x14ac:dyDescent="0.25">
      <c r="A31" s="9" t="str">
        <f>VLOOKUP(B31,'[1]LISTADO ATM'!$A$2:$C$820,3,0)</f>
        <v>DISTRITO NACIONAL</v>
      </c>
      <c r="B31" s="4">
        <v>696</v>
      </c>
      <c r="C31" s="4" t="str">
        <f>VLOOKUP(B31,'[1]LISTADO ATM'!$A$2:$B$820,2,0)</f>
        <v>ATM Olé Jacobo Majluta</v>
      </c>
      <c r="D31" s="23" t="s">
        <v>16</v>
      </c>
      <c r="E31" s="25">
        <v>335813802</v>
      </c>
    </row>
    <row r="32" spans="1:5" ht="18" x14ac:dyDescent="0.25">
      <c r="A32" s="9" t="str">
        <f>VLOOKUP(B32,'[1]LISTADO ATM'!$A$2:$C$820,3,0)</f>
        <v>DISTRITO NACIONAL</v>
      </c>
      <c r="B32" s="4">
        <v>710</v>
      </c>
      <c r="C32" s="4" t="str">
        <f>VLOOKUP(B32,'[1]LISTADO ATM'!$A$2:$B$820,2,0)</f>
        <v xml:space="preserve">ATM S/M Soberano </v>
      </c>
      <c r="D32" s="23" t="s">
        <v>16</v>
      </c>
      <c r="E32" s="25">
        <v>335813804</v>
      </c>
    </row>
    <row r="33" spans="1:6" ht="18" x14ac:dyDescent="0.25">
      <c r="A33" s="9" t="str">
        <f>VLOOKUP(B33,'[1]LISTADO ATM'!$A$2:$C$820,3,0)</f>
        <v>DISTRITO NACIONAL</v>
      </c>
      <c r="B33" s="4">
        <v>884</v>
      </c>
      <c r="C33" s="4" t="str">
        <f>VLOOKUP(B33,'[1]LISTADO ATM'!$A$2:$B$820,2,0)</f>
        <v xml:space="preserve">ATM UNP Olé Sabana Perdida </v>
      </c>
      <c r="D33" s="23" t="s">
        <v>16</v>
      </c>
      <c r="E33" s="25">
        <v>335813805</v>
      </c>
    </row>
    <row r="34" spans="1:6" ht="18" x14ac:dyDescent="0.25">
      <c r="A34" s="9" t="str">
        <f>VLOOKUP(B34,'[1]LISTADO ATM'!$A$2:$C$820,3,0)</f>
        <v>DISTRITO NACIONAL</v>
      </c>
      <c r="B34" s="4">
        <v>706</v>
      </c>
      <c r="C34" s="4" t="str">
        <f>VLOOKUP(B34,'[1]LISTADO ATM'!$A$2:$B$820,2,0)</f>
        <v xml:space="preserve">ATM S/M Pristine </v>
      </c>
      <c r="D34" s="23" t="s">
        <v>16</v>
      </c>
      <c r="E34" s="24">
        <v>335814886</v>
      </c>
    </row>
    <row r="35" spans="1:6" ht="18" x14ac:dyDescent="0.25">
      <c r="A35" s="9" t="str">
        <f>VLOOKUP(B35,'[1]LISTADO ATM'!$A$2:$C$820,3,0)</f>
        <v>DISTRITO NACIONAL</v>
      </c>
      <c r="B35" s="4">
        <v>993</v>
      </c>
      <c r="C35" s="4" t="str">
        <f>VLOOKUP(B35,'[1]LISTADO ATM'!$A$2:$B$820,2,0)</f>
        <v xml:space="preserve">ATM Centro Medico Integral II </v>
      </c>
      <c r="D35" s="23" t="s">
        <v>16</v>
      </c>
      <c r="E35" s="24">
        <v>335813656</v>
      </c>
    </row>
    <row r="36" spans="1:6" ht="18" x14ac:dyDescent="0.25">
      <c r="A36" s="9" t="str">
        <f>VLOOKUP(B36,'[1]LISTADO ATM'!$A$2:$C$820,3,0)</f>
        <v>DISTRITO NACIONAL</v>
      </c>
      <c r="B36" s="4">
        <v>12</v>
      </c>
      <c r="C36" s="4" t="str">
        <f>VLOOKUP(B36,'[1]LISTADO ATM'!$A$2:$B$820,2,0)</f>
        <v xml:space="preserve">ATM Comercial Ganadera (San Isidro) </v>
      </c>
      <c r="D36" s="23" t="s">
        <v>16</v>
      </c>
      <c r="E36" s="24">
        <v>335814893</v>
      </c>
    </row>
    <row r="37" spans="1:6" ht="18" x14ac:dyDescent="0.25">
      <c r="A37" s="9" t="str">
        <f>VLOOKUP(B37,'[1]LISTADO ATM'!$A$2:$C$820,3,0)</f>
        <v>DISTRITO NACIONAL</v>
      </c>
      <c r="B37" s="4">
        <v>925</v>
      </c>
      <c r="C37" s="4" t="str">
        <f>VLOOKUP(B37,'[1]LISTADO ATM'!$A$2:$B$820,2,0)</f>
        <v xml:space="preserve">ATM Oficina Plaza Lama Av. 27 de Febrero </v>
      </c>
      <c r="D37" s="23" t="s">
        <v>16</v>
      </c>
      <c r="E37" s="24">
        <v>335813748</v>
      </c>
    </row>
    <row r="38" spans="1:6" ht="18" x14ac:dyDescent="0.25">
      <c r="A38" s="9" t="str">
        <f>VLOOKUP(B38,'[1]LISTADO ATM'!$A$2:$C$820,3,0)</f>
        <v>SUR</v>
      </c>
      <c r="B38" s="4">
        <v>45</v>
      </c>
      <c r="C38" s="4" t="str">
        <f>VLOOKUP(B38,'[1]LISTADO ATM'!$A$2:$B$820,2,0)</f>
        <v xml:space="preserve">ATM Oficina Tamayo </v>
      </c>
      <c r="D38" s="23" t="s">
        <v>16</v>
      </c>
      <c r="E38" s="24">
        <v>335813670</v>
      </c>
    </row>
    <row r="39" spans="1:6" ht="18" x14ac:dyDescent="0.25">
      <c r="A39" s="9" t="str">
        <f>VLOOKUP(B39,'[1]LISTADO ATM'!$A$2:$C$820,3,0)</f>
        <v>DISTRITO NACIONAL</v>
      </c>
      <c r="B39" s="4">
        <v>722</v>
      </c>
      <c r="C39" s="4" t="str">
        <f>VLOOKUP(B39,'[1]LISTADO ATM'!$A$2:$B$820,2,0)</f>
        <v xml:space="preserve">ATM Oficina Charles de Gaulle III </v>
      </c>
      <c r="D39" s="23" t="s">
        <v>16</v>
      </c>
      <c r="E39" s="24">
        <v>335813762</v>
      </c>
    </row>
    <row r="40" spans="1:6" ht="18" x14ac:dyDescent="0.25">
      <c r="A40" s="9" t="str">
        <f>VLOOKUP(B40,'[1]LISTADO ATM'!$A$2:$C$820,3,0)</f>
        <v>NORTE</v>
      </c>
      <c r="B40" s="4">
        <v>809</v>
      </c>
      <c r="C40" s="4" t="str">
        <f>VLOOKUP(B40,'[1]LISTADO ATM'!$A$2:$B$820,2,0)</f>
        <v>ATM Yoma (Cotuí)</v>
      </c>
      <c r="D40" s="23" t="s">
        <v>16</v>
      </c>
      <c r="E40" s="24">
        <v>335814915</v>
      </c>
    </row>
    <row r="41" spans="1:6" ht="18" x14ac:dyDescent="0.25">
      <c r="A41" s="29"/>
      <c r="B41" s="4"/>
      <c r="C41" s="30"/>
      <c r="D41" s="31"/>
      <c r="E41" s="24"/>
    </row>
    <row r="42" spans="1:6" ht="18" x14ac:dyDescent="0.25">
      <c r="A42" s="29"/>
      <c r="B42" s="4"/>
      <c r="C42" s="30"/>
      <c r="D42" s="31"/>
      <c r="E42" s="24"/>
    </row>
    <row r="43" spans="1:6" ht="18" x14ac:dyDescent="0.25">
      <c r="A43" s="29"/>
      <c r="B43" s="4"/>
      <c r="C43" s="30"/>
      <c r="D43" s="31"/>
      <c r="E43" s="24"/>
    </row>
    <row r="44" spans="1:6" ht="18" x14ac:dyDescent="0.25">
      <c r="A44" s="29"/>
      <c r="B44" s="4"/>
      <c r="C44" s="30"/>
      <c r="D44" s="31"/>
      <c r="E44" s="24"/>
    </row>
    <row r="45" spans="1:6" ht="18" x14ac:dyDescent="0.25">
      <c r="A45" s="29"/>
      <c r="B45" s="4"/>
      <c r="C45" s="30"/>
      <c r="D45" s="31"/>
      <c r="E45" s="26"/>
    </row>
    <row r="46" spans="1:6" ht="18" x14ac:dyDescent="0.25">
      <c r="A46" s="29"/>
      <c r="B46" s="4"/>
      <c r="C46" s="30"/>
      <c r="D46" s="31"/>
      <c r="E46" s="26"/>
    </row>
    <row r="47" spans="1:6" ht="18.75" thickBot="1" x14ac:dyDescent="0.3">
      <c r="A47" s="6" t="s">
        <v>11</v>
      </c>
      <c r="B47" s="11">
        <f>COUNT(B9:B40)</f>
        <v>32</v>
      </c>
      <c r="C47" s="36"/>
      <c r="D47" s="47"/>
      <c r="E47" s="37"/>
    </row>
    <row r="48" spans="1:6" ht="15.75" thickBot="1" x14ac:dyDescent="0.3">
      <c r="E48" s="8"/>
      <c r="F48" s="27"/>
    </row>
    <row r="49" spans="1:5" ht="18.75" thickBot="1" x14ac:dyDescent="0.3">
      <c r="A49" s="48" t="s">
        <v>15</v>
      </c>
      <c r="B49" s="49"/>
      <c r="C49" s="49"/>
      <c r="D49" s="49"/>
      <c r="E49" s="50"/>
    </row>
    <row r="50" spans="1:5" ht="18" x14ac:dyDescent="0.25">
      <c r="A50" s="2" t="s">
        <v>5</v>
      </c>
      <c r="B50" s="3" t="s">
        <v>6</v>
      </c>
      <c r="C50" s="3" t="s">
        <v>7</v>
      </c>
      <c r="D50" s="3" t="s">
        <v>8</v>
      </c>
      <c r="E50" s="18" t="s">
        <v>9</v>
      </c>
    </row>
    <row r="51" spans="1:5" ht="18" x14ac:dyDescent="0.25">
      <c r="A51" s="9" t="str">
        <f>VLOOKUP(B51,'[1]LISTADO ATM'!$A$2:$C$820,3,0)</f>
        <v>ESTE</v>
      </c>
      <c r="B51" s="4">
        <v>399</v>
      </c>
      <c r="C51" s="4" t="str">
        <f>VLOOKUP(B51,'[1]LISTADO ATM'!$A$2:$B$820,2,0)</f>
        <v xml:space="preserve">ATM Oficina La Romana II </v>
      </c>
      <c r="D51" s="21" t="s">
        <v>10</v>
      </c>
      <c r="E51" s="24">
        <v>335814912</v>
      </c>
    </row>
    <row r="52" spans="1:5" ht="18" x14ac:dyDescent="0.25">
      <c r="A52" s="9" t="str">
        <f>VLOOKUP(B52,'[1]LISTADO ATM'!$A$2:$C$820,3,0)</f>
        <v>ESTE</v>
      </c>
      <c r="B52" s="4">
        <v>429</v>
      </c>
      <c r="C52" s="4" t="str">
        <f>VLOOKUP(B52,'[1]LISTADO ATM'!$A$2:$B$820,2,0)</f>
        <v xml:space="preserve">ATM Oficina Jumbo La Romana </v>
      </c>
      <c r="D52" s="21" t="s">
        <v>10</v>
      </c>
      <c r="E52" s="25">
        <v>335813806</v>
      </c>
    </row>
    <row r="53" spans="1:5" ht="18" x14ac:dyDescent="0.25">
      <c r="A53" s="9" t="str">
        <f>VLOOKUP(B53,'[1]LISTADO ATM'!$A$2:$C$820,3,0)</f>
        <v>ESTE</v>
      </c>
      <c r="B53" s="4">
        <v>386</v>
      </c>
      <c r="C53" s="4" t="str">
        <f>VLOOKUP(B53,'[1]LISTADO ATM'!$A$2:$B$820,2,0)</f>
        <v xml:space="preserve">ATM Plaza Verón II </v>
      </c>
      <c r="D53" s="21" t="s">
        <v>10</v>
      </c>
      <c r="E53" s="25">
        <v>335815209</v>
      </c>
    </row>
    <row r="54" spans="1:5" ht="18" x14ac:dyDescent="0.25">
      <c r="A54" s="9" t="e">
        <f>VLOOKUP(B54,'[1]LISTADO ATM'!$A$2:$C$820,3,0)</f>
        <v>#N/A</v>
      </c>
      <c r="B54" s="4"/>
      <c r="C54" s="4" t="e">
        <f>VLOOKUP(B54,'[1]LISTADO ATM'!$A$2:$B$820,2,0)</f>
        <v>#N/A</v>
      </c>
      <c r="D54" s="57"/>
      <c r="E54" s="25"/>
    </row>
    <row r="55" spans="1:5" ht="18" x14ac:dyDescent="0.25">
      <c r="A55" s="9" t="e">
        <f>VLOOKUP(B55,'[1]LISTADO ATM'!$A$2:$C$820,3,0)</f>
        <v>#N/A</v>
      </c>
      <c r="B55" s="4"/>
      <c r="C55" s="4" t="e">
        <f>VLOOKUP(B55,'[1]LISTADO ATM'!$A$2:$B$820,2,0)</f>
        <v>#N/A</v>
      </c>
      <c r="D55" s="57"/>
      <c r="E55" s="25"/>
    </row>
    <row r="56" spans="1:5" ht="18" x14ac:dyDescent="0.25">
      <c r="A56" s="9"/>
      <c r="B56" s="4"/>
      <c r="C56" s="4" t="e">
        <f>VLOOKUP(B56,'[1]LISTADO ATM'!$A$2:$B$820,2,0)</f>
        <v>#N/A</v>
      </c>
      <c r="D56" s="57"/>
      <c r="E56" s="25"/>
    </row>
    <row r="57" spans="1:5" ht="18.75" thickBot="1" x14ac:dyDescent="0.3">
      <c r="A57" s="10" t="s">
        <v>11</v>
      </c>
      <c r="B57" s="11">
        <f>COUNT(B51:B53)</f>
        <v>3</v>
      </c>
      <c r="C57" s="20"/>
      <c r="D57" s="20"/>
      <c r="E57" s="20"/>
    </row>
    <row r="58" spans="1:5" ht="15.75" thickBot="1" x14ac:dyDescent="0.3">
      <c r="E58" s="8"/>
    </row>
    <row r="59" spans="1:5" ht="18.75" thickBot="1" x14ac:dyDescent="0.3">
      <c r="A59" s="48" t="s">
        <v>10</v>
      </c>
      <c r="B59" s="49"/>
      <c r="C59" s="49"/>
      <c r="D59" s="49"/>
      <c r="E59" s="50"/>
    </row>
    <row r="60" spans="1:5" ht="18" x14ac:dyDescent="0.25">
      <c r="A60" s="2" t="s">
        <v>5</v>
      </c>
      <c r="B60" s="3" t="s">
        <v>6</v>
      </c>
      <c r="C60" s="3" t="s">
        <v>7</v>
      </c>
      <c r="D60" s="3" t="s">
        <v>8</v>
      </c>
      <c r="E60" s="18" t="s">
        <v>9</v>
      </c>
    </row>
    <row r="61" spans="1:5" ht="18" x14ac:dyDescent="0.25">
      <c r="A61" s="9" t="str">
        <f>VLOOKUP(B61,'[1]LISTADO ATM'!$A$2:$C$820,3,0)</f>
        <v>NORTE</v>
      </c>
      <c r="B61" s="4">
        <v>511</v>
      </c>
      <c r="C61" s="4" t="str">
        <f>VLOOKUP(B61,'[1]LISTADO ATM'!$A$2:$B$820,2,0)</f>
        <v xml:space="preserve">ATM UNP Río San Juan (Nagua) </v>
      </c>
      <c r="D61" s="4" t="s">
        <v>14</v>
      </c>
      <c r="E61" s="25">
        <v>335814339</v>
      </c>
    </row>
    <row r="62" spans="1:5" ht="18" x14ac:dyDescent="0.25">
      <c r="A62" s="9" t="str">
        <f>VLOOKUP(B62,'[1]LISTADO ATM'!$A$2:$C$820,3,0)</f>
        <v>ESTE</v>
      </c>
      <c r="B62" s="4">
        <v>211</v>
      </c>
      <c r="C62" s="4" t="str">
        <f>VLOOKUP(B62,'[1]LISTADO ATM'!$A$2:$B$820,2,0)</f>
        <v xml:space="preserve">ATM Oficina La Romana I </v>
      </c>
      <c r="D62" s="4" t="s">
        <v>14</v>
      </c>
      <c r="E62" s="25">
        <v>335815199</v>
      </c>
    </row>
    <row r="63" spans="1:5" ht="18" x14ac:dyDescent="0.25">
      <c r="A63" s="9" t="e">
        <f>VLOOKUP(B63,'[1]LISTADO ATM'!$A$2:$C$820,3,0)</f>
        <v>#N/A</v>
      </c>
      <c r="B63" s="4"/>
      <c r="C63" s="4" t="e">
        <f>VLOOKUP(B63,'[1]LISTADO ATM'!$A$2:$B$820,2,0)</f>
        <v>#N/A</v>
      </c>
      <c r="D63" s="4"/>
      <c r="E63" s="25"/>
    </row>
    <row r="64" spans="1:5" ht="18" x14ac:dyDescent="0.25">
      <c r="A64" s="9" t="e">
        <f>VLOOKUP(B64,'[1]LISTADO ATM'!$A$2:$C$820,3,0)</f>
        <v>#N/A</v>
      </c>
      <c r="B64" s="4"/>
      <c r="C64" s="4" t="e">
        <f>VLOOKUP(B64,'[1]LISTADO ATM'!$A$2:$B$820,2,0)</f>
        <v>#N/A</v>
      </c>
      <c r="D64" s="4"/>
      <c r="E64" s="25"/>
    </row>
    <row r="65" spans="1:5" ht="18" x14ac:dyDescent="0.25">
      <c r="A65" s="9" t="e">
        <f>VLOOKUP(B65,'[1]LISTADO ATM'!$A$2:$C$820,3,0)</f>
        <v>#N/A</v>
      </c>
      <c r="B65" s="4"/>
      <c r="C65" s="4" t="e">
        <f>VLOOKUP(B65,'[1]LISTADO ATM'!$A$2:$B$820,2,0)</f>
        <v>#N/A</v>
      </c>
      <c r="D65" s="4"/>
      <c r="E65" s="26"/>
    </row>
    <row r="66" spans="1:5" ht="18" x14ac:dyDescent="0.25">
      <c r="A66" s="9" t="e">
        <f>VLOOKUP(B66,'[1]LISTADO ATM'!$A$2:$C$820,3,0)</f>
        <v>#N/A</v>
      </c>
      <c r="B66" s="4"/>
      <c r="C66" s="4" t="e">
        <f>VLOOKUP(B66,'[1]LISTADO ATM'!$A$2:$B$820,2,0)</f>
        <v>#N/A</v>
      </c>
      <c r="D66" s="4"/>
      <c r="E66" s="26"/>
    </row>
    <row r="67" spans="1:5" ht="18" x14ac:dyDescent="0.25">
      <c r="A67" s="9" t="e">
        <f>VLOOKUP(B67,'[1]LISTADO ATM'!$A$2:$C$820,3,0)</f>
        <v>#N/A</v>
      </c>
      <c r="B67" s="4"/>
      <c r="C67" s="4" t="e">
        <f>VLOOKUP(B67,'[1]LISTADO ATM'!$A$2:$B$820,2,0)</f>
        <v>#N/A</v>
      </c>
      <c r="D67" s="4"/>
      <c r="E67" s="26"/>
    </row>
    <row r="68" spans="1:5" ht="18.75" thickBot="1" x14ac:dyDescent="0.3">
      <c r="A68" s="6" t="s">
        <v>11</v>
      </c>
      <c r="B68" s="11">
        <f>COUNT(B61:B67)</f>
        <v>2</v>
      </c>
      <c r="C68" s="20"/>
      <c r="D68" s="5"/>
      <c r="E68" s="22"/>
    </row>
    <row r="69" spans="1:5" ht="15.75" thickBot="1" x14ac:dyDescent="0.3">
      <c r="E69" s="8"/>
    </row>
    <row r="70" spans="1:5" ht="18.75" thickBot="1" x14ac:dyDescent="0.3">
      <c r="A70" s="51" t="s">
        <v>12</v>
      </c>
      <c r="B70" s="52"/>
      <c r="E70" s="8"/>
    </row>
    <row r="71" spans="1:5" ht="18.75" thickBot="1" x14ac:dyDescent="0.3">
      <c r="A71" s="53">
        <f>+B57+B68</f>
        <v>5</v>
      </c>
      <c r="B71" s="54"/>
      <c r="E71" s="8"/>
    </row>
    <row r="72" spans="1:5" ht="15.75" thickBot="1" x14ac:dyDescent="0.3">
      <c r="E72" s="8"/>
    </row>
    <row r="73" spans="1:5" ht="18.75" thickBot="1" x14ac:dyDescent="0.3">
      <c r="A73" s="48" t="s">
        <v>13</v>
      </c>
      <c r="B73" s="49"/>
      <c r="C73" s="49"/>
      <c r="D73" s="49"/>
      <c r="E73" s="50"/>
    </row>
    <row r="74" spans="1:5" ht="18" x14ac:dyDescent="0.25">
      <c r="A74" s="12" t="s">
        <v>5</v>
      </c>
      <c r="B74" s="3" t="s">
        <v>6</v>
      </c>
      <c r="C74" s="7" t="s">
        <v>7</v>
      </c>
      <c r="D74" s="55" t="s">
        <v>8</v>
      </c>
      <c r="E74" s="56"/>
    </row>
    <row r="75" spans="1:5" ht="18" x14ac:dyDescent="0.25">
      <c r="A75" s="4" t="str">
        <f>VLOOKUP(B75,'[1]LISTADO ATM'!$A$2:$C$820,3,0)</f>
        <v>DISTRITO NACIONAL</v>
      </c>
      <c r="B75" s="4">
        <v>976</v>
      </c>
      <c r="C75" s="9" t="str">
        <f>VLOOKUP(B75,'[1]LISTADO ATM'!$A$2:$B$820,2,0)</f>
        <v xml:space="preserve">ATM Oficina Diamond Plaza I </v>
      </c>
      <c r="D75" s="34" t="s">
        <v>17</v>
      </c>
      <c r="E75" s="35"/>
    </row>
    <row r="76" spans="1:5" ht="18" x14ac:dyDescent="0.25">
      <c r="A76" s="4" t="str">
        <f>VLOOKUP(B76,'[1]LISTADO ATM'!$A$2:$C$820,3,0)</f>
        <v>DISTRITO NACIONAL</v>
      </c>
      <c r="B76" s="4">
        <v>355</v>
      </c>
      <c r="C76" s="9" t="str">
        <f>VLOOKUP(B76,'[1]LISTADO ATM'!$A$2:$B$820,2,0)</f>
        <v xml:space="preserve">ATM UNP Metro II </v>
      </c>
      <c r="D76" s="34" t="s">
        <v>17</v>
      </c>
      <c r="E76" s="35"/>
    </row>
    <row r="77" spans="1:5" ht="18" x14ac:dyDescent="0.25">
      <c r="A77" s="4" t="str">
        <f>VLOOKUP(B77,'[1]LISTADO ATM'!$A$2:$C$820,3,0)</f>
        <v>DISTRITO NACIONAL</v>
      </c>
      <c r="B77" s="4">
        <v>486</v>
      </c>
      <c r="C77" s="9" t="str">
        <f>VLOOKUP(B77,'[1]LISTADO ATM'!$A$2:$B$820,2,0)</f>
        <v xml:space="preserve">ATM Olé La Caleta </v>
      </c>
      <c r="D77" s="34" t="s">
        <v>17</v>
      </c>
      <c r="E77" s="35"/>
    </row>
    <row r="78" spans="1:5" ht="18" x14ac:dyDescent="0.25">
      <c r="A78" s="4" t="str">
        <f>VLOOKUP(B78,'[1]LISTADO ATM'!$A$2:$C$820,3,0)</f>
        <v>SUR</v>
      </c>
      <c r="B78" s="4">
        <v>677</v>
      </c>
      <c r="C78" s="9" t="str">
        <f>VLOOKUP(B78,'[1]LISTADO ATM'!$A$2:$B$820,2,0)</f>
        <v>ATM PBG Villa Jaragua</v>
      </c>
      <c r="D78" s="34" t="s">
        <v>17</v>
      </c>
      <c r="E78" s="35"/>
    </row>
    <row r="79" spans="1:5" ht="18" x14ac:dyDescent="0.25">
      <c r="A79" s="4" t="e">
        <f>VLOOKUP(#REF!,'[1]LISTADO ATM'!$A$2:$C$820,3,0)</f>
        <v>#REF!</v>
      </c>
      <c r="B79" s="4">
        <v>325</v>
      </c>
      <c r="C79" s="9" t="str">
        <f>VLOOKUP(B79,'[1]LISTADO ATM'!$A$2:$B$820,2,0)</f>
        <v>ATM Casa Edwin</v>
      </c>
      <c r="D79" s="34" t="s">
        <v>17</v>
      </c>
      <c r="E79" s="35"/>
    </row>
    <row r="80" spans="1:5" ht="18" x14ac:dyDescent="0.25">
      <c r="A80" s="4" t="e">
        <f>VLOOKUP(B80,'[1]LISTADO ATM'!$A$2:$C$820,3,0)</f>
        <v>#N/A</v>
      </c>
      <c r="B80" s="4"/>
      <c r="C80" s="9" t="e">
        <f>VLOOKUP(B80,'[1]LISTADO ATM'!$A$2:$B$820,2,0)</f>
        <v>#N/A</v>
      </c>
      <c r="D80" s="32"/>
      <c r="E80" s="33"/>
    </row>
    <row r="81" spans="1:5" ht="18.75" thickBot="1" x14ac:dyDescent="0.3">
      <c r="A81" s="6" t="s">
        <v>11</v>
      </c>
      <c r="B81" s="11">
        <f>COUNT(B75:B80)</f>
        <v>5</v>
      </c>
      <c r="C81" s="20"/>
      <c r="D81" s="36"/>
      <c r="E81" s="37"/>
    </row>
  </sheetData>
  <mergeCells count="16">
    <mergeCell ref="A59:E59"/>
    <mergeCell ref="A70:B70"/>
    <mergeCell ref="A71:B71"/>
    <mergeCell ref="A73:E73"/>
    <mergeCell ref="D74:E74"/>
    <mergeCell ref="A1:E1"/>
    <mergeCell ref="A2:E2"/>
    <mergeCell ref="A7:E7"/>
    <mergeCell ref="C47:E47"/>
    <mergeCell ref="A49:E49"/>
    <mergeCell ref="D75:E75"/>
    <mergeCell ref="D81:E81"/>
    <mergeCell ref="D76:E76"/>
    <mergeCell ref="D77:E77"/>
    <mergeCell ref="D78:E78"/>
    <mergeCell ref="D79:E79"/>
  </mergeCells>
  <phoneticPr fontId="11" type="noConversion"/>
  <conditionalFormatting sqref="B32">
    <cfRule type="duplicateValues" dxfId="9" priority="10"/>
  </conditionalFormatting>
  <conditionalFormatting sqref="B33:B37 B45:B46">
    <cfRule type="duplicateValues" dxfId="8" priority="9"/>
  </conditionalFormatting>
  <conditionalFormatting sqref="B78:B1048576 B75:B76 B57:B59 B1:B7 B61:B73 B51 B9:B37 B39:B49">
    <cfRule type="duplicateValues" dxfId="7" priority="69"/>
  </conditionalFormatting>
  <conditionalFormatting sqref="B57:B59">
    <cfRule type="duplicateValues" dxfId="6" priority="77"/>
  </conditionalFormatting>
  <conditionalFormatting sqref="B78:B1048576 B75:B76 B61:B73 B1:B7 B51:B59 B9:B37 B39:B49">
    <cfRule type="duplicateValues" dxfId="5" priority="85"/>
  </conditionalFormatting>
  <conditionalFormatting sqref="B52:B56">
    <cfRule type="duplicateValues" dxfId="4" priority="86"/>
  </conditionalFormatting>
  <conditionalFormatting sqref="B38">
    <cfRule type="duplicateValues" dxfId="3" priority="5"/>
  </conditionalFormatting>
  <conditionalFormatting sqref="B38">
    <cfRule type="duplicateValues" dxfId="2" priority="6"/>
  </conditionalFormatting>
  <conditionalFormatting sqref="B77">
    <cfRule type="duplicateValues" dxfId="1" priority="3"/>
  </conditionalFormatting>
  <conditionalFormatting sqref="B77">
    <cfRule type="duplicateValues" dxfId="0" priority="4"/>
  </conditionalFormatting>
  <pageMargins left="0.7" right="0.7" top="0.75" bottom="0.75" header="0.3" footer="0.3"/>
  <pageSetup paperSize="9" orientation="portrait" r:id="rId1"/>
  <ignoredErrors>
    <ignoredError sqref="C63:C67 C54:C5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2021-03-09T03:20:37Z</dcterms:modified>
</cp:coreProperties>
</file>