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rzo\10\"/>
    </mc:Choice>
  </mc:AlternateContent>
  <bookViews>
    <workbookView xWindow="0" yWindow="0" windowWidth="28800" windowHeight="12330" activeTab="1"/>
  </bookViews>
  <sheets>
    <sheet name="Gráfico1" sheetId="2" r:id="rId1"/>
    <sheet name="Hoja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" l="1"/>
  <c r="A35" i="1"/>
  <c r="C35" i="1"/>
  <c r="A36" i="1"/>
  <c r="C36" i="1"/>
  <c r="B19" i="1"/>
  <c r="C9" i="1" l="1"/>
  <c r="A9" i="1"/>
  <c r="B11" i="1" l="1"/>
  <c r="C16" i="1"/>
  <c r="C17" i="1"/>
  <c r="C18" i="1"/>
  <c r="A16" i="1"/>
  <c r="A17" i="1"/>
  <c r="A18" i="1"/>
  <c r="C33" i="1" l="1"/>
  <c r="C34" i="1"/>
  <c r="A33" i="1"/>
  <c r="A34" i="1"/>
  <c r="B24" i="1"/>
  <c r="C15" i="1"/>
  <c r="A15" i="1"/>
  <c r="C32" i="1" l="1"/>
  <c r="A32" i="1"/>
  <c r="C31" i="1"/>
  <c r="A31" i="1"/>
  <c r="C23" i="1" l="1"/>
  <c r="A23" i="1"/>
  <c r="A27" i="1" l="1"/>
</calcChain>
</file>

<file path=xl/sharedStrings.xml><?xml version="1.0" encoding="utf-8"?>
<sst xmlns="http://schemas.openxmlformats.org/spreadsheetml/2006/main" count="44" uniqueCount="18">
  <si>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</si>
  <si>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</si>
  <si>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</si>
  <si>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</si>
  <si>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</si>
  <si>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</si>
  <si>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</si>
  <si>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</si>
  <si>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</si>
  <si>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</si>
  <si>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</si>
  <si>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</si>
  <si>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</si>
  <si>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EN OBSERVACION / CON FALLAS y GAVETAS VACIAS (CON GAVETAS DISPONIBLES)</t>
  </si>
  <si>
    <t>Gavetas Vacías + Gavetas Fallando</t>
  </si>
  <si>
    <t>SIN EFECTIVO</t>
  </si>
  <si>
    <t>3 Gavetas Vacías</t>
  </si>
  <si>
    <t>Abastecido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</si>
</sst>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9.9"/>
      <color rgb="FF333333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/>
    </xf>
    <xf numFmtId="0" fontId="12" fillId="0" borderId="0" xfId="0" applyFont="1"/>
    <xf numFmtId="0" fontId="6" fillId="11" borderId="2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zoomScale="85" zoomScaleNormal="85" workbookViewId="0">
      <selection activeCell="D5" sqref="D5"/>
    </sheetView>
  </sheetViews>
  <sheetFormatPr baseColWidth="10" defaultColWidth="52.7109375" defaultRowHeight="15" x14ac:dyDescent="0.25"/>
  <cols>
    <col min="1" max="1" width="26.140625" bestFit="1" customWidth="1"/>
    <col min="2" max="2" width="18.140625" style="8" bestFit="1" customWidth="1"/>
    <col min="3" max="3" width="52" bestFit="1" customWidth="1"/>
    <col min="4" max="4" width="36.85546875" bestFit="1" customWidth="1"/>
    <col min="5" max="5" width="20.42578125" customWidth="1"/>
  </cols>
  <sheetData>
    <row r="1" spans="1:6" ht="22.5" x14ac:dyDescent="0.25">
      <c r="A1" s="33" t="s">
        <v>1</v>
      </c>
      <c r="B1" s="34"/>
      <c r="C1" s="34"/>
      <c r="D1" s="34"/>
      <c r="E1" s="35"/>
    </row>
    <row r="2" spans="1:6" ht="25.5" x14ac:dyDescent="0.25">
      <c r="A2" s="36" t="s">
        <v>0</v>
      </c>
      <c r="B2" s="37"/>
      <c r="C2" s="37"/>
      <c r="D2" s="37"/>
      <c r="E2" s="38"/>
    </row>
    <row r="3" spans="1:6" ht="18" x14ac:dyDescent="0.25">
      <c r="B3" s="1"/>
      <c r="C3" s="1"/>
      <c r="D3" s="1"/>
      <c r="E3" s="16"/>
    </row>
    <row r="4" spans="1:6" ht="18.75" thickBot="1" x14ac:dyDescent="0.3">
      <c r="A4" s="13" t="s">
        <v>2</v>
      </c>
      <c r="B4" s="15">
        <v>44264.708333333336</v>
      </c>
      <c r="C4" s="1"/>
      <c r="D4" s="1"/>
      <c r="E4" s="17"/>
    </row>
    <row r="5" spans="1:6" ht="18.75" thickBot="1" x14ac:dyDescent="0.3">
      <c r="A5" s="13" t="s">
        <v>3</v>
      </c>
      <c r="B5" s="15">
        <v>44265.25</v>
      </c>
      <c r="C5" s="14"/>
      <c r="D5" s="1"/>
      <c r="E5" s="17"/>
    </row>
    <row r="6" spans="1:6" ht="18" x14ac:dyDescent="0.25">
      <c r="B6" s="1"/>
      <c r="C6" s="1"/>
      <c r="D6" s="1"/>
      <c r="E6" s="19"/>
    </row>
    <row r="7" spans="1:6" ht="18" x14ac:dyDescent="0.25">
      <c r="A7" s="39" t="s">
        <v>4</v>
      </c>
      <c r="B7" s="40"/>
      <c r="C7" s="40"/>
      <c r="D7" s="40"/>
      <c r="E7" s="41"/>
    </row>
    <row r="8" spans="1:6" ht="18" x14ac:dyDescent="0.25">
      <c r="A8" s="2" t="s">
        <v>5</v>
      </c>
      <c r="B8" s="3" t="s">
        <v>6</v>
      </c>
      <c r="C8" s="3" t="s">
        <v>7</v>
      </c>
      <c r="D8" s="18" t="s">
        <v>8</v>
      </c>
      <c r="E8" s="18" t="s">
        <v>9</v>
      </c>
    </row>
    <row r="9" spans="1:6" ht="18" x14ac:dyDescent="0.25">
      <c r="A9" s="9" t="e">
        <f>VLOOKUP(B9,'[1]LISTADO ATM'!$A$2:$C$820,3,0)</f>
        <v>#N/A</v>
      </c>
      <c r="B9" s="4"/>
      <c r="C9" s="4" t="e">
        <f>VLOOKUP(B9,'[1]LISTADO ATM'!$A$2:$B$820,2,0)</f>
        <v>#N/A</v>
      </c>
      <c r="D9" s="25" t="s">
        <v>17</v>
      </c>
      <c r="E9" s="23"/>
    </row>
    <row r="10" spans="1:6" ht="18" x14ac:dyDescent="0.25">
      <c r="A10" s="27"/>
      <c r="B10" s="26"/>
      <c r="C10" s="28"/>
      <c r="D10" s="25"/>
      <c r="E10" s="23"/>
    </row>
    <row r="11" spans="1:6" ht="18.75" thickBot="1" x14ac:dyDescent="0.3">
      <c r="A11" s="6" t="s">
        <v>11</v>
      </c>
      <c r="B11" s="11">
        <f>COUNT(B9:B9)</f>
        <v>0</v>
      </c>
      <c r="C11" s="31"/>
      <c r="D11" s="42"/>
      <c r="E11" s="32"/>
    </row>
    <row r="12" spans="1:6" ht="15.75" thickBot="1" x14ac:dyDescent="0.3">
      <c r="E12" s="8"/>
      <c r="F12" s="24"/>
    </row>
    <row r="13" spans="1:6" ht="18.75" thickBot="1" x14ac:dyDescent="0.3">
      <c r="A13" s="43" t="s">
        <v>15</v>
      </c>
      <c r="B13" s="44"/>
      <c r="C13" s="44"/>
      <c r="D13" s="44"/>
      <c r="E13" s="45"/>
    </row>
    <row r="14" spans="1:6" ht="18" x14ac:dyDescent="0.25">
      <c r="A14" s="2" t="s">
        <v>5</v>
      </c>
      <c r="B14" s="3" t="s">
        <v>6</v>
      </c>
      <c r="C14" s="3" t="s">
        <v>7</v>
      </c>
      <c r="D14" s="3" t="s">
        <v>8</v>
      </c>
      <c r="E14" s="18" t="s">
        <v>9</v>
      </c>
    </row>
    <row r="15" spans="1:6" ht="18" x14ac:dyDescent="0.25">
      <c r="A15" s="9" t="str">
        <f>VLOOKUP(B15,'[1]LISTADO ATM'!$A$2:$C$820,3,0)</f>
        <v>SUR</v>
      </c>
      <c r="B15" s="4">
        <v>677</v>
      </c>
      <c r="C15" s="4" t="str">
        <f>VLOOKUP(B15,'[1]LISTADO ATM'!$A$2:$B$820,2,0)</f>
        <v>ATM PBG Villa Jaragua</v>
      </c>
      <c r="D15" s="21" t="s">
        <v>10</v>
      </c>
      <c r="E15" s="23">
        <v>335815649</v>
      </c>
    </row>
    <row r="16" spans="1:6" ht="18" x14ac:dyDescent="0.25">
      <c r="A16" s="9" t="str">
        <f>VLOOKUP(B16,'[1]LISTADO ATM'!$A$2:$C$820,3,0)</f>
        <v>DISTRITO NACIONAL</v>
      </c>
      <c r="B16" s="4">
        <v>435</v>
      </c>
      <c r="C16" s="4" t="str">
        <f>VLOOKUP(B16,'[1]LISTADO ATM'!$A$2:$B$820,2,0)</f>
        <v xml:space="preserve">ATM Autobanco Torre I </v>
      </c>
      <c r="D16" s="21" t="s">
        <v>10</v>
      </c>
      <c r="E16" s="23">
        <v>335815903</v>
      </c>
    </row>
    <row r="17" spans="1:5" ht="18" x14ac:dyDescent="0.25">
      <c r="A17" s="9" t="str">
        <f>VLOOKUP(B17,'[1]LISTADO ATM'!$A$2:$C$820,3,0)</f>
        <v>DISTRITO NACIONAL</v>
      </c>
      <c r="B17" s="4">
        <v>486</v>
      </c>
      <c r="C17" s="4" t="str">
        <f>VLOOKUP(B17,'[1]LISTADO ATM'!$A$2:$B$820,2,0)</f>
        <v xml:space="preserve">ATM Olé La Caleta </v>
      </c>
      <c r="D17" s="21" t="s">
        <v>10</v>
      </c>
      <c r="E17" s="23">
        <v>335816120</v>
      </c>
    </row>
    <row r="18" spans="1:5" ht="18" x14ac:dyDescent="0.25">
      <c r="A18" s="9" t="str">
        <f>VLOOKUP(B18,'[1]LISTADO ATM'!$A$2:$C$820,3,0)</f>
        <v>DISTRITO NACIONAL</v>
      </c>
      <c r="B18" s="4">
        <v>438</v>
      </c>
      <c r="C18" s="4" t="str">
        <f>VLOOKUP(B18,'[1]LISTADO ATM'!$A$2:$B$820,2,0)</f>
        <v xml:space="preserve">ATM Autobanco Torre IV </v>
      </c>
      <c r="D18" s="21" t="s">
        <v>10</v>
      </c>
      <c r="E18" s="23">
        <v>335815879</v>
      </c>
    </row>
    <row r="19" spans="1:5" ht="18.75" thickBot="1" x14ac:dyDescent="0.3">
      <c r="A19" s="10" t="s">
        <v>11</v>
      </c>
      <c r="B19" s="11">
        <f>COUNT(B15:B18)</f>
        <v>4</v>
      </c>
      <c r="C19" s="20"/>
      <c r="D19" s="20"/>
      <c r="E19" s="20"/>
    </row>
    <row r="20" spans="1:5" ht="15.75" thickBot="1" x14ac:dyDescent="0.3">
      <c r="E20" s="8"/>
    </row>
    <row r="21" spans="1:5" ht="18.75" thickBot="1" x14ac:dyDescent="0.3">
      <c r="A21" s="43" t="s">
        <v>10</v>
      </c>
      <c r="B21" s="44"/>
      <c r="C21" s="44"/>
      <c r="D21" s="44"/>
      <c r="E21" s="45"/>
    </row>
    <row r="22" spans="1:5" ht="18" x14ac:dyDescent="0.25">
      <c r="A22" s="2" t="s">
        <v>5</v>
      </c>
      <c r="B22" s="3" t="s">
        <v>6</v>
      </c>
      <c r="C22" s="3" t="s">
        <v>7</v>
      </c>
      <c r="D22" s="3" t="s">
        <v>8</v>
      </c>
      <c r="E22" s="18" t="s">
        <v>9</v>
      </c>
    </row>
    <row r="23" spans="1:5" ht="18" x14ac:dyDescent="0.25">
      <c r="A23" s="9" t="str">
        <f>VLOOKUP(B23,'[1]LISTADO ATM'!$A$2:$C$820,3,0)</f>
        <v>DISTRITO NACIONAL</v>
      </c>
      <c r="B23" s="4">
        <v>938</v>
      </c>
      <c r="C23" s="4" t="str">
        <f>VLOOKUP(B23,'[1]LISTADO ATM'!$A$2:$B$820,2,0)</f>
        <v xml:space="preserve">ATM Autobanco Oficina Filadelfia Plaza </v>
      </c>
      <c r="D23" s="4" t="s">
        <v>14</v>
      </c>
      <c r="E23" s="23">
        <v>335815643</v>
      </c>
    </row>
    <row r="24" spans="1:5" ht="18.75" thickBot="1" x14ac:dyDescent="0.3">
      <c r="A24" s="6" t="s">
        <v>11</v>
      </c>
      <c r="B24" s="11">
        <f>COUNT(B23:B23)</f>
        <v>1</v>
      </c>
      <c r="C24" s="20"/>
      <c r="D24" s="5"/>
      <c r="E24" s="22"/>
    </row>
    <row r="25" spans="1:5" ht="15.75" thickBot="1" x14ac:dyDescent="0.3">
      <c r="E25" s="8"/>
    </row>
    <row r="26" spans="1:5" ht="18.75" thickBot="1" x14ac:dyDescent="0.3">
      <c r="A26" s="46" t="s">
        <v>12</v>
      </c>
      <c r="B26" s="47"/>
      <c r="E26" s="8"/>
    </row>
    <row r="27" spans="1:5" ht="18.75" thickBot="1" x14ac:dyDescent="0.3">
      <c r="A27" s="48">
        <f>+B19+B24</f>
        <v>5</v>
      </c>
      <c r="B27" s="49"/>
      <c r="E27" s="8"/>
    </row>
    <row r="28" spans="1:5" ht="15.75" thickBot="1" x14ac:dyDescent="0.3">
      <c r="E28" s="8"/>
    </row>
    <row r="29" spans="1:5" ht="18.75" thickBot="1" x14ac:dyDescent="0.3">
      <c r="A29" s="43" t="s">
        <v>13</v>
      </c>
      <c r="B29" s="44"/>
      <c r="C29" s="44"/>
      <c r="D29" s="44"/>
      <c r="E29" s="45"/>
    </row>
    <row r="30" spans="1:5" ht="18" x14ac:dyDescent="0.25">
      <c r="A30" s="12" t="s">
        <v>5</v>
      </c>
      <c r="B30" s="3" t="s">
        <v>6</v>
      </c>
      <c r="C30" s="7" t="s">
        <v>7</v>
      </c>
      <c r="D30" s="50" t="s">
        <v>8</v>
      </c>
      <c r="E30" s="51"/>
    </row>
    <row r="31" spans="1:5" ht="18" x14ac:dyDescent="0.25">
      <c r="A31" s="4" t="str">
        <f>VLOOKUP(B31,'[1]LISTADO ATM'!$A$2:$C$820,3,0)</f>
        <v>DISTRITO NACIONAL</v>
      </c>
      <c r="B31" s="4">
        <v>227</v>
      </c>
      <c r="C31" s="9" t="str">
        <f>VLOOKUP(B31,'[1]LISTADO ATM'!$A$2:$B$820,2,0)</f>
        <v xml:space="preserve">ATM S/M Bravo Av. Enriquillo </v>
      </c>
      <c r="D31" s="29" t="s">
        <v>16</v>
      </c>
      <c r="E31" s="30"/>
    </row>
    <row r="32" spans="1:5" ht="18" x14ac:dyDescent="0.25">
      <c r="A32" s="4" t="str">
        <f>VLOOKUP(B32,'[1]LISTADO ATM'!$A$2:$C$820,3,0)</f>
        <v>DISTRITO NACIONAL</v>
      </c>
      <c r="B32" s="4">
        <v>560</v>
      </c>
      <c r="C32" s="9" t="str">
        <f>VLOOKUP(B32,'[1]LISTADO ATM'!$A$2:$B$820,2,0)</f>
        <v xml:space="preserve">ATM Junta Central Electoral </v>
      </c>
      <c r="D32" s="29" t="s">
        <v>16</v>
      </c>
      <c r="E32" s="30"/>
    </row>
    <row r="33" spans="1:5" ht="18" x14ac:dyDescent="0.25">
      <c r="A33" s="4" t="str">
        <f>VLOOKUP(B33,'[1]LISTADO ATM'!$A$2:$C$820,3,0)</f>
        <v>NORTE</v>
      </c>
      <c r="B33" s="4">
        <v>283</v>
      </c>
      <c r="C33" s="9" t="str">
        <f>VLOOKUP(B33,'[1]LISTADO ATM'!$A$2:$B$820,2,0)</f>
        <v xml:space="preserve">ATM Oficina Nibaje </v>
      </c>
      <c r="D33" s="29" t="s">
        <v>16</v>
      </c>
      <c r="E33" s="30"/>
    </row>
    <row r="34" spans="1:5" ht="18" x14ac:dyDescent="0.25">
      <c r="A34" s="4" t="str">
        <f>VLOOKUP(B34,'[1]LISTADO ATM'!$A$2:$C$820,3,0)</f>
        <v>DISTRITO NACIONAL</v>
      </c>
      <c r="B34" s="4">
        <v>551</v>
      </c>
      <c r="C34" s="9" t="str">
        <f>VLOOKUP(B34,'[1]LISTADO ATM'!$A$2:$B$820,2,0)</f>
        <v xml:space="preserve">ATM Oficina Padre Castellanos </v>
      </c>
      <c r="D34" s="29" t="s">
        <v>16</v>
      </c>
      <c r="E34" s="30"/>
    </row>
    <row r="35" spans="1:5" ht="18" x14ac:dyDescent="0.25">
      <c r="A35" s="4" t="str">
        <f>VLOOKUP(B35,'[1]LISTADO ATM'!$A$2:$C$820,3,0)</f>
        <v>DISTRITO NACIONAL</v>
      </c>
      <c r="B35" s="4">
        <v>461</v>
      </c>
      <c r="C35" s="9" t="str">
        <f>VLOOKUP(B35,'[1]LISTADO ATM'!$A$2:$B$820,2,0)</f>
        <v xml:space="preserve">ATM Autobanco Sarasota I </v>
      </c>
      <c r="D35" s="29" t="s">
        <v>16</v>
      </c>
      <c r="E35" s="30"/>
    </row>
    <row r="36" spans="1:5" ht="18" x14ac:dyDescent="0.25">
      <c r="A36" s="4" t="str">
        <f>VLOOKUP(B36,'[1]LISTADO ATM'!$A$2:$C$820,3,0)</f>
        <v>ESTE</v>
      </c>
      <c r="B36" s="4">
        <v>660</v>
      </c>
      <c r="C36" s="9" t="str">
        <f>VLOOKUP(B36,'[1]LISTADO ATM'!$A$2:$B$820,2,0)</f>
        <v>ATM Oficina Romana Norte II</v>
      </c>
      <c r="D36" s="29" t="s">
        <v>16</v>
      </c>
      <c r="E36" s="30"/>
    </row>
    <row r="37" spans="1:5" ht="18.75" thickBot="1" x14ac:dyDescent="0.3">
      <c r="A37" s="6" t="s">
        <v>11</v>
      </c>
      <c r="B37" s="11">
        <f>COUNT(B31:B36)</f>
        <v>6</v>
      </c>
      <c r="C37" s="20"/>
      <c r="D37" s="31"/>
      <c r="E37" s="32"/>
    </row>
  </sheetData>
  <mergeCells count="17">
    <mergeCell ref="A21:E21"/>
    <mergeCell ref="A26:B26"/>
    <mergeCell ref="A27:B27"/>
    <mergeCell ref="A29:E29"/>
    <mergeCell ref="D30:E30"/>
    <mergeCell ref="A1:E1"/>
    <mergeCell ref="A2:E2"/>
    <mergeCell ref="A7:E7"/>
    <mergeCell ref="C11:E11"/>
    <mergeCell ref="A13:E13"/>
    <mergeCell ref="D36:E36"/>
    <mergeCell ref="D37:E37"/>
    <mergeCell ref="D31:E31"/>
    <mergeCell ref="D32:E32"/>
    <mergeCell ref="D33:E33"/>
    <mergeCell ref="D34:E34"/>
    <mergeCell ref="D35:E35"/>
  </mergeCells>
  <phoneticPr fontId="11" type="noConversion"/>
  <conditionalFormatting sqref="B37:B1048576 B19:B21 B1:B7 B23:B29 B9:B13">
    <cfRule type="duplicateValues" dxfId="14" priority="92"/>
  </conditionalFormatting>
  <conditionalFormatting sqref="B19:B21">
    <cfRule type="duplicateValues" dxfId="13" priority="100"/>
  </conditionalFormatting>
  <conditionalFormatting sqref="B37:B1048576 B1:B7 B15:B21 B23:B29 B9:B13">
    <cfRule type="duplicateValues" dxfId="12" priority="108"/>
  </conditionalFormatting>
  <conditionalFormatting sqref="B32">
    <cfRule type="duplicateValues" dxfId="11" priority="16"/>
  </conditionalFormatting>
  <conditionalFormatting sqref="B32">
    <cfRule type="duplicateValues" dxfId="10" priority="17"/>
  </conditionalFormatting>
  <conditionalFormatting sqref="B31">
    <cfRule type="duplicateValues" dxfId="9" priority="14"/>
  </conditionalFormatting>
  <conditionalFormatting sqref="B31">
    <cfRule type="duplicateValues" dxfId="8" priority="15"/>
  </conditionalFormatting>
  <conditionalFormatting sqref="B1:B1048576">
    <cfRule type="duplicateValues" dxfId="7" priority="9"/>
  </conditionalFormatting>
  <conditionalFormatting sqref="B11">
    <cfRule type="duplicateValues" dxfId="6" priority="7"/>
  </conditionalFormatting>
  <conditionalFormatting sqref="E37:E1048576 E1:E32">
    <cfRule type="duplicateValues" dxfId="5" priority="399"/>
  </conditionalFormatting>
  <conditionalFormatting sqref="E33:E34">
    <cfRule type="duplicateValues" dxfId="4" priority="404"/>
  </conditionalFormatting>
  <conditionalFormatting sqref="B15:B18">
    <cfRule type="duplicateValues" dxfId="3" priority="417"/>
  </conditionalFormatting>
  <conditionalFormatting sqref="B33:B36">
    <cfRule type="duplicateValues" dxfId="2" priority="430"/>
  </conditionalFormatting>
  <conditionalFormatting sqref="B31:B36">
    <cfRule type="duplicateValues" dxfId="1" priority="431"/>
  </conditionalFormatting>
  <conditionalFormatting sqref="E35:E36">
    <cfRule type="duplicateValues" dxfId="0" priority="43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Gráfico1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2021-03-10T09:42:07Z</dcterms:modified>
</cp:coreProperties>
</file>