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1\"/>
    </mc:Choice>
  </mc:AlternateContent>
  <bookViews>
    <workbookView xWindow="0" yWindow="0" windowWidth="19200" windowHeight="11592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C43" i="1" l="1"/>
  <c r="C44" i="1"/>
  <c r="C45" i="1"/>
  <c r="A43" i="1"/>
  <c r="A44" i="1"/>
  <c r="A45" i="1"/>
  <c r="C21" i="1" l="1"/>
  <c r="C22" i="1"/>
  <c r="C23" i="1"/>
  <c r="A23" i="1"/>
  <c r="A21" i="1"/>
  <c r="A22" i="1"/>
  <c r="B24" i="1"/>
  <c r="A19" i="1" l="1"/>
  <c r="A20" i="1"/>
  <c r="C19" i="1"/>
  <c r="C20" i="1"/>
  <c r="C42" i="1" l="1"/>
  <c r="A42" i="1"/>
  <c r="B10" i="1"/>
  <c r="A17" i="1"/>
  <c r="A18" i="1"/>
  <c r="C17" i="1"/>
  <c r="C18" i="1"/>
  <c r="A40" i="1" l="1"/>
  <c r="A41" i="1"/>
  <c r="C40" i="1"/>
  <c r="C41" i="1"/>
  <c r="B31" i="1"/>
  <c r="A28" i="1"/>
  <c r="A29" i="1"/>
  <c r="A30" i="1"/>
  <c r="C28" i="1"/>
  <c r="C29" i="1"/>
  <c r="C30" i="1"/>
  <c r="A14" i="1"/>
  <c r="A15" i="1"/>
  <c r="A16" i="1"/>
  <c r="C14" i="1"/>
  <c r="C15" i="1"/>
  <c r="C16" i="1"/>
  <c r="C9" i="1" l="1"/>
  <c r="A9" i="1"/>
  <c r="C39" i="1" l="1"/>
  <c r="A39" i="1"/>
  <c r="C38" i="1" l="1"/>
  <c r="A38" i="1"/>
  <c r="A34" i="1" l="1"/>
</calcChain>
</file>

<file path=xl/sharedStrings.xml><?xml version="1.0" encoding="utf-8"?>
<sst xmlns="http://schemas.openxmlformats.org/spreadsheetml/2006/main" count="54" uniqueCount="20">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</sst>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6" fillId="11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4" zoomScale="85" zoomScaleNormal="85" workbookViewId="0">
      <selection activeCell="C46" sqref="C46"/>
    </sheetView>
  </sheetViews>
  <sheetFormatPr baseColWidth="10" defaultColWidth="52.6640625" defaultRowHeight="14.4" x14ac:dyDescent="0.3"/>
  <cols>
    <col min="1" max="1" width="26.109375" bestFit="1" customWidth="1"/>
    <col min="2" max="2" width="18.109375" style="8" bestFit="1" customWidth="1"/>
    <col min="3" max="3" width="52" bestFit="1" customWidth="1"/>
    <col min="4" max="4" width="36.88671875" bestFit="1" customWidth="1"/>
    <col min="5" max="5" width="20.44140625" customWidth="1"/>
  </cols>
  <sheetData>
    <row r="1" spans="1:6" ht="23.4" x14ac:dyDescent="0.3">
      <c r="A1" s="35" t="s">
        <v>1</v>
      </c>
      <c r="B1" s="36"/>
      <c r="C1" s="36"/>
      <c r="D1" s="36"/>
      <c r="E1" s="37"/>
    </row>
    <row r="2" spans="1:6" ht="26.4" x14ac:dyDescent="0.3">
      <c r="A2" s="38" t="s">
        <v>0</v>
      </c>
      <c r="B2" s="39"/>
      <c r="C2" s="39"/>
      <c r="D2" s="39"/>
      <c r="E2" s="40"/>
    </row>
    <row r="3" spans="1:6" ht="17.399999999999999" x14ac:dyDescent="0.3">
      <c r="B3" s="1"/>
      <c r="C3" s="1"/>
      <c r="D3" s="1"/>
      <c r="E3" s="16"/>
    </row>
    <row r="4" spans="1:6" ht="18" thickBot="1" x14ac:dyDescent="0.35">
      <c r="A4" s="13" t="s">
        <v>2</v>
      </c>
      <c r="B4" s="15">
        <v>44265.708333333336</v>
      </c>
      <c r="C4" s="1"/>
      <c r="D4" s="1"/>
      <c r="E4" s="17"/>
    </row>
    <row r="5" spans="1:6" ht="18" thickBot="1" x14ac:dyDescent="0.35">
      <c r="A5" s="13" t="s">
        <v>3</v>
      </c>
      <c r="B5" s="15">
        <v>44266.25</v>
      </c>
      <c r="C5" s="14"/>
      <c r="D5" s="1"/>
      <c r="E5" s="17"/>
    </row>
    <row r="6" spans="1:6" ht="17.399999999999999" x14ac:dyDescent="0.3">
      <c r="B6" s="1"/>
      <c r="C6" s="1"/>
      <c r="D6" s="1"/>
      <c r="E6" s="19"/>
    </row>
    <row r="7" spans="1:6" ht="17.399999999999999" x14ac:dyDescent="0.3">
      <c r="A7" s="41" t="s">
        <v>4</v>
      </c>
      <c r="B7" s="42"/>
      <c r="C7" s="42"/>
      <c r="D7" s="42"/>
      <c r="E7" s="43"/>
    </row>
    <row r="8" spans="1:6" ht="17.399999999999999" x14ac:dyDescent="0.3">
      <c r="A8" s="2" t="s">
        <v>5</v>
      </c>
      <c r="B8" s="3" t="s">
        <v>6</v>
      </c>
      <c r="C8" s="3" t="s">
        <v>7</v>
      </c>
      <c r="D8" s="18" t="s">
        <v>8</v>
      </c>
      <c r="E8" s="18" t="s">
        <v>9</v>
      </c>
    </row>
    <row r="9" spans="1:6" ht="17.399999999999999" x14ac:dyDescent="0.3">
      <c r="A9" s="9" t="e">
        <f>VLOOKUP(B9,'[1]LISTADO ATM'!$A$2:$C$820,3,0)</f>
        <v>#N/A</v>
      </c>
      <c r="B9" s="4"/>
      <c r="C9" s="4" t="e">
        <f>VLOOKUP(B9,'[1]LISTADO ATM'!$A$2:$B$820,2,0)</f>
        <v>#N/A</v>
      </c>
      <c r="D9" s="25" t="s">
        <v>17</v>
      </c>
      <c r="E9" s="23"/>
    </row>
    <row r="10" spans="1:6" ht="18" thickBot="1" x14ac:dyDescent="0.35">
      <c r="A10" s="6" t="s">
        <v>11</v>
      </c>
      <c r="B10" s="11">
        <f>COUNT(B9:B9)</f>
        <v>0</v>
      </c>
      <c r="C10" s="44"/>
      <c r="D10" s="45"/>
      <c r="E10" s="46"/>
    </row>
    <row r="11" spans="1:6" ht="15" thickBot="1" x14ac:dyDescent="0.35">
      <c r="E11" s="8"/>
      <c r="F11" s="24"/>
    </row>
    <row r="12" spans="1:6" ht="18" thickBot="1" x14ac:dyDescent="0.35">
      <c r="A12" s="26" t="s">
        <v>15</v>
      </c>
      <c r="B12" s="27"/>
      <c r="C12" s="27"/>
      <c r="D12" s="27"/>
      <c r="E12" s="28"/>
    </row>
    <row r="13" spans="1:6" ht="17.399999999999999" x14ac:dyDescent="0.3">
      <c r="A13" s="2" t="s">
        <v>5</v>
      </c>
      <c r="B13" s="2" t="s">
        <v>6</v>
      </c>
      <c r="C13" s="3" t="s">
        <v>7</v>
      </c>
      <c r="D13" s="3" t="s">
        <v>8</v>
      </c>
      <c r="E13" s="3" t="s">
        <v>9</v>
      </c>
    </row>
    <row r="14" spans="1:6" ht="17.399999999999999" x14ac:dyDescent="0.3">
      <c r="A14" s="9" t="str">
        <f>VLOOKUP(B14,'[1]LISTADO ATM'!$A$2:$C$820,3,0)</f>
        <v>DISTRITO NACIONAL</v>
      </c>
      <c r="B14" s="4">
        <v>24</v>
      </c>
      <c r="C14" s="4" t="str">
        <f>VLOOKUP(B14,'[1]LISTADO ATM'!$A$2:$B$820,2,0)</f>
        <v xml:space="preserve">ATM Oficina Eusebio Manzueta </v>
      </c>
      <c r="D14" s="21" t="s">
        <v>10</v>
      </c>
      <c r="E14" s="23">
        <v>335817310</v>
      </c>
    </row>
    <row r="15" spans="1:6" ht="17.399999999999999" x14ac:dyDescent="0.3">
      <c r="A15" s="9" t="str">
        <f>VLOOKUP(B15,'[1]LISTADO ATM'!$A$2:$C$820,3,0)</f>
        <v>DISTRITO NACIONAL</v>
      </c>
      <c r="B15" s="4">
        <v>231</v>
      </c>
      <c r="C15" s="4" t="str">
        <f>VLOOKUP(B15,'[1]LISTADO ATM'!$A$2:$B$820,2,0)</f>
        <v xml:space="preserve">ATM Oficina Zona Oriental </v>
      </c>
      <c r="D15" s="21" t="s">
        <v>10</v>
      </c>
      <c r="E15" s="23">
        <v>335817339</v>
      </c>
    </row>
    <row r="16" spans="1:6" ht="17.399999999999999" x14ac:dyDescent="0.3">
      <c r="A16" s="9" t="str">
        <f>VLOOKUP(B16,'[1]LISTADO ATM'!$A$2:$C$820,3,0)</f>
        <v>DISTRITO NACIONAL</v>
      </c>
      <c r="B16" s="4">
        <v>165</v>
      </c>
      <c r="C16" s="4" t="str">
        <f>VLOOKUP(B16,'[1]LISTADO ATM'!$A$2:$B$820,2,0)</f>
        <v>ATM Autoservicio Megacentro</v>
      </c>
      <c r="D16" s="21" t="s">
        <v>10</v>
      </c>
      <c r="E16" s="23">
        <v>335817412</v>
      </c>
    </row>
    <row r="17" spans="1:5" ht="17.399999999999999" x14ac:dyDescent="0.3">
      <c r="A17" s="9" t="str">
        <f>VLOOKUP(B17,'[1]LISTADO ATM'!$A$2:$C$820,3,0)</f>
        <v>NORTE</v>
      </c>
      <c r="B17" s="4">
        <v>119</v>
      </c>
      <c r="C17" s="4" t="str">
        <f>VLOOKUP(B17,'[1]LISTADO ATM'!$A$2:$B$820,2,0)</f>
        <v>ATM Oficina La Barranquita</v>
      </c>
      <c r="D17" s="21" t="s">
        <v>10</v>
      </c>
      <c r="E17" s="23">
        <v>335817650</v>
      </c>
    </row>
    <row r="18" spans="1:5" ht="17.399999999999999" x14ac:dyDescent="0.3">
      <c r="A18" s="9" t="str">
        <f>VLOOKUP(B18,'[1]LISTADO ATM'!$A$2:$C$820,3,0)</f>
        <v>NORTE</v>
      </c>
      <c r="B18" s="4">
        <v>747</v>
      </c>
      <c r="C18" s="4" t="str">
        <f>VLOOKUP(B18,'[1]LISTADO ATM'!$A$2:$B$820,2,0)</f>
        <v xml:space="preserve">ATM Club BR (Santiago) </v>
      </c>
      <c r="D18" s="21" t="s">
        <v>10</v>
      </c>
      <c r="E18" s="23">
        <v>335817766</v>
      </c>
    </row>
    <row r="19" spans="1:5" ht="17.399999999999999" x14ac:dyDescent="0.3">
      <c r="A19" s="9" t="str">
        <f>VLOOKUP(B19,'[1]LISTADO ATM'!$A$2:$C$820,3,0)</f>
        <v>NORTE</v>
      </c>
      <c r="B19" s="4">
        <v>138</v>
      </c>
      <c r="C19" s="4" t="str">
        <f>VLOOKUP(B19,'[1]LISTADO ATM'!$A$2:$B$820,2,0)</f>
        <v xml:space="preserve">ATM UNP Fantino </v>
      </c>
      <c r="D19" s="21" t="s">
        <v>10</v>
      </c>
      <c r="E19" s="23">
        <v>335817986</v>
      </c>
    </row>
    <row r="20" spans="1:5" ht="17.399999999999999" x14ac:dyDescent="0.3">
      <c r="A20" s="9" t="str">
        <f>VLOOKUP(B20,'[1]LISTADO ATM'!$A$2:$C$820,3,0)</f>
        <v>SUR</v>
      </c>
      <c r="B20" s="4">
        <v>249</v>
      </c>
      <c r="C20" s="4" t="str">
        <f>VLOOKUP(B20,'[1]LISTADO ATM'!$A$2:$B$820,2,0)</f>
        <v xml:space="preserve">ATM Banco Agrícola Neiba </v>
      </c>
      <c r="D20" s="21" t="s">
        <v>10</v>
      </c>
      <c r="E20" s="23">
        <v>335817987</v>
      </c>
    </row>
    <row r="21" spans="1:5" ht="17.399999999999999" x14ac:dyDescent="0.3">
      <c r="A21" s="9" t="str">
        <f>VLOOKUP(B21,'[1]LISTADO ATM'!$A$2:$C$820,3,0)</f>
        <v>NORTE</v>
      </c>
      <c r="B21" s="4">
        <v>965</v>
      </c>
      <c r="C21" s="4" t="str">
        <f>VLOOKUP(B21,'[1]LISTADO ATM'!$A$2:$B$820,2,0)</f>
        <v xml:space="preserve">ATM S/M La Fuente FUN (Santiago) </v>
      </c>
      <c r="D21" s="21" t="s">
        <v>10</v>
      </c>
      <c r="E21" s="23">
        <v>335818029</v>
      </c>
    </row>
    <row r="22" spans="1:5" ht="17.399999999999999" x14ac:dyDescent="0.3">
      <c r="A22" s="9" t="str">
        <f>VLOOKUP(B22,'[1]LISTADO ATM'!$A$2:$C$820,3,0)</f>
        <v>ESTE</v>
      </c>
      <c r="B22" s="4">
        <v>480</v>
      </c>
      <c r="C22" s="4" t="str">
        <f>VLOOKUP(B22,'[1]LISTADO ATM'!$A$2:$B$820,2,0)</f>
        <v>ATM UNP Farmaconal Higuey</v>
      </c>
      <c r="D22" s="21" t="s">
        <v>10</v>
      </c>
      <c r="E22" s="23">
        <v>335818031</v>
      </c>
    </row>
    <row r="23" spans="1:5" ht="17.399999999999999" x14ac:dyDescent="0.3">
      <c r="A23" s="9" t="str">
        <f>VLOOKUP(B23,'[1]LISTADO ATM'!$A$2:$C$820,3,0)</f>
        <v>DISTRITO NACIONAL</v>
      </c>
      <c r="B23" s="4">
        <v>516</v>
      </c>
      <c r="C23" s="4" t="str">
        <f>VLOOKUP(B23,'[1]LISTADO ATM'!$A$2:$B$820,2,0)</f>
        <v xml:space="preserve">ATM Oficina Gascue </v>
      </c>
      <c r="D23" s="21" t="s">
        <v>10</v>
      </c>
      <c r="E23" s="23">
        <v>335818032</v>
      </c>
    </row>
    <row r="24" spans="1:5" ht="18" thickBot="1" x14ac:dyDescent="0.35">
      <c r="A24" s="10" t="s">
        <v>11</v>
      </c>
      <c r="B24" s="11">
        <f>COUNT(B14:B23)</f>
        <v>10</v>
      </c>
      <c r="C24" s="20"/>
      <c r="D24" s="20"/>
      <c r="E24" s="20"/>
    </row>
    <row r="25" spans="1:5" ht="15" thickBot="1" x14ac:dyDescent="0.35">
      <c r="E25" s="8"/>
    </row>
    <row r="26" spans="1:5" ht="18" thickBot="1" x14ac:dyDescent="0.35">
      <c r="A26" s="26" t="s">
        <v>18</v>
      </c>
      <c r="B26" s="27"/>
      <c r="C26" s="27"/>
      <c r="D26" s="27"/>
      <c r="E26" s="28"/>
    </row>
    <row r="27" spans="1:5" ht="17.399999999999999" x14ac:dyDescent="0.3">
      <c r="A27" s="2" t="s">
        <v>5</v>
      </c>
      <c r="B27" s="2" t="s">
        <v>6</v>
      </c>
      <c r="C27" s="3" t="s">
        <v>7</v>
      </c>
      <c r="D27" s="3" t="s">
        <v>8</v>
      </c>
      <c r="E27" s="3" t="s">
        <v>9</v>
      </c>
    </row>
    <row r="28" spans="1:5" ht="17.399999999999999" x14ac:dyDescent="0.3">
      <c r="A28" s="9" t="str">
        <f>VLOOKUP(B28,'[1]LISTADO ATM'!$A$2:$C$820,3,0)</f>
        <v>SUR</v>
      </c>
      <c r="B28" s="4">
        <v>871</v>
      </c>
      <c r="C28" s="4" t="str">
        <f>VLOOKUP(B28,'[1]LISTADO ATM'!$A$2:$B$820,2,0)</f>
        <v>ATM Plaza Cultural San Juan</v>
      </c>
      <c r="D28" s="4" t="s">
        <v>14</v>
      </c>
      <c r="E28" s="23">
        <v>335817755</v>
      </c>
    </row>
    <row r="29" spans="1:5" ht="17.399999999999999" x14ac:dyDescent="0.3">
      <c r="A29" s="9" t="str">
        <f>VLOOKUP(B29,'[1]LISTADO ATM'!$A$2:$C$820,3,0)</f>
        <v>NORTE</v>
      </c>
      <c r="B29" s="4">
        <v>882</v>
      </c>
      <c r="C29" s="4" t="str">
        <f>VLOOKUP(B29,'[1]LISTADO ATM'!$A$2:$B$820,2,0)</f>
        <v xml:space="preserve">ATM Oficina Moca II </v>
      </c>
      <c r="D29" s="4" t="s">
        <v>14</v>
      </c>
      <c r="E29" s="23">
        <v>335817924</v>
      </c>
    </row>
    <row r="30" spans="1:5" ht="17.399999999999999" x14ac:dyDescent="0.3">
      <c r="A30" s="9" t="str">
        <f>VLOOKUP(B30,'[1]LISTADO ATM'!$A$2:$C$820,3,0)</f>
        <v>DISTRITO NACIONAL</v>
      </c>
      <c r="B30" s="4">
        <v>678</v>
      </c>
      <c r="C30" s="4" t="str">
        <f>VLOOKUP(B30,'[1]LISTADO ATM'!$A$2:$B$820,2,0)</f>
        <v>ATM Eco Petroleo San Isidro</v>
      </c>
      <c r="D30" s="4" t="s">
        <v>14</v>
      </c>
      <c r="E30" s="23">
        <v>335817935</v>
      </c>
    </row>
    <row r="31" spans="1:5" ht="18" thickBot="1" x14ac:dyDescent="0.35">
      <c r="A31" s="6" t="s">
        <v>11</v>
      </c>
      <c r="B31" s="11">
        <f>COUNT(B28:B30)</f>
        <v>3</v>
      </c>
      <c r="C31" s="20"/>
      <c r="D31" s="5"/>
      <c r="E31" s="22"/>
    </row>
    <row r="32" spans="1:5" ht="15" thickBot="1" x14ac:dyDescent="0.35">
      <c r="E32" s="8"/>
    </row>
    <row r="33" spans="1:5" ht="18" thickBot="1" x14ac:dyDescent="0.35">
      <c r="A33" s="29" t="s">
        <v>12</v>
      </c>
      <c r="B33" s="30"/>
      <c r="E33" s="8"/>
    </row>
    <row r="34" spans="1:5" ht="18" thickBot="1" x14ac:dyDescent="0.35">
      <c r="A34" s="31">
        <f>+B24+B31</f>
        <v>13</v>
      </c>
      <c r="B34" s="32"/>
      <c r="E34" s="8"/>
    </row>
    <row r="35" spans="1:5" ht="15" thickBot="1" x14ac:dyDescent="0.35">
      <c r="E35" s="8"/>
    </row>
    <row r="36" spans="1:5" ht="18" thickBot="1" x14ac:dyDescent="0.35">
      <c r="A36" s="26" t="s">
        <v>13</v>
      </c>
      <c r="B36" s="27"/>
      <c r="C36" s="27"/>
      <c r="D36" s="27"/>
      <c r="E36" s="28"/>
    </row>
    <row r="37" spans="1:5" ht="17.399999999999999" x14ac:dyDescent="0.3">
      <c r="A37" s="12" t="s">
        <v>5</v>
      </c>
      <c r="B37" s="12" t="s">
        <v>6</v>
      </c>
      <c r="C37" s="7" t="s">
        <v>7</v>
      </c>
      <c r="D37" s="33" t="s">
        <v>8</v>
      </c>
      <c r="E37" s="34"/>
    </row>
    <row r="38" spans="1:5" ht="17.399999999999999" x14ac:dyDescent="0.3">
      <c r="A38" s="4" t="str">
        <f>VLOOKUP(B38,'[1]LISTADO ATM'!$A$2:$C$820,3,0)</f>
        <v>DISTRITO NACIONAL</v>
      </c>
      <c r="B38" s="4">
        <v>560</v>
      </c>
      <c r="C38" s="9" t="str">
        <f>VLOOKUP(B38,'[1]LISTADO ATM'!$A$2:$B$820,2,0)</f>
        <v xml:space="preserve">ATM Junta Central Electoral </v>
      </c>
      <c r="D38" s="47" t="s">
        <v>16</v>
      </c>
      <c r="E38" s="48"/>
    </row>
    <row r="39" spans="1:5" ht="17.399999999999999" x14ac:dyDescent="0.3">
      <c r="A39" s="4" t="str">
        <f>VLOOKUP(B39,'[1]LISTADO ATM'!$A$2:$C$820,3,0)</f>
        <v>DISTRITO NACIONAL</v>
      </c>
      <c r="B39" s="4">
        <v>551</v>
      </c>
      <c r="C39" s="9" t="str">
        <f>VLOOKUP(B39,'[1]LISTADO ATM'!$A$2:$B$820,2,0)</f>
        <v xml:space="preserve">ATM Oficina Padre Castellanos </v>
      </c>
      <c r="D39" s="47" t="s">
        <v>16</v>
      </c>
      <c r="E39" s="48"/>
    </row>
    <row r="40" spans="1:5" ht="17.399999999999999" x14ac:dyDescent="0.3">
      <c r="A40" s="4" t="str">
        <f>VLOOKUP(B40,'[1]LISTADO ATM'!$A$2:$C$820,3,0)</f>
        <v>SUR</v>
      </c>
      <c r="B40" s="4">
        <v>615</v>
      </c>
      <c r="C40" s="9" t="str">
        <f>VLOOKUP(B40,'[1]LISTADO ATM'!$A$2:$B$820,2,0)</f>
        <v xml:space="preserve">ATM Estación Sunix Cabral (Barahona) </v>
      </c>
      <c r="D40" s="47" t="s">
        <v>16</v>
      </c>
      <c r="E40" s="48"/>
    </row>
    <row r="41" spans="1:5" ht="17.399999999999999" x14ac:dyDescent="0.3">
      <c r="A41" s="4" t="str">
        <f>VLOOKUP(B41,'[1]LISTADO ATM'!$A$2:$C$820,3,0)</f>
        <v>DISTRITO NACIONAL</v>
      </c>
      <c r="B41" s="4">
        <v>600</v>
      </c>
      <c r="C41" s="9" t="str">
        <f>VLOOKUP(B41,'[1]LISTADO ATM'!$A$2:$B$820,2,0)</f>
        <v>ATM S/M Bravo Hipica</v>
      </c>
      <c r="D41" s="47" t="s">
        <v>16</v>
      </c>
      <c r="E41" s="48"/>
    </row>
    <row r="42" spans="1:5" ht="17.399999999999999" x14ac:dyDescent="0.3">
      <c r="A42" s="4" t="str">
        <f>VLOOKUP(B42,'[1]LISTADO ATM'!$A$2:$C$820,3,0)</f>
        <v>NORTE</v>
      </c>
      <c r="B42" s="4">
        <v>157</v>
      </c>
      <c r="C42" s="9" t="str">
        <f>VLOOKUP(B42,'[1]LISTADO ATM'!$A$2:$B$820,2,0)</f>
        <v xml:space="preserve">ATM Oficina Samaná </v>
      </c>
      <c r="D42" s="47" t="s">
        <v>16</v>
      </c>
      <c r="E42" s="48"/>
    </row>
    <row r="43" spans="1:5" ht="17.399999999999999" x14ac:dyDescent="0.3">
      <c r="A43" s="4" t="str">
        <f>VLOOKUP(B43,'[1]LISTADO ATM'!$A$2:$C$820,3,0)</f>
        <v>ESTE</v>
      </c>
      <c r="B43" s="4">
        <v>353</v>
      </c>
      <c r="C43" s="9" t="str">
        <f>VLOOKUP(B43,'[1]LISTADO ATM'!$A$2:$B$820,2,0)</f>
        <v xml:space="preserve">ATM Estación Boulevard Juan Dolio </v>
      </c>
      <c r="D43" s="47" t="s">
        <v>16</v>
      </c>
      <c r="E43" s="48"/>
    </row>
    <row r="44" spans="1:5" ht="17.399999999999999" x14ac:dyDescent="0.3">
      <c r="A44" s="4" t="str">
        <f>VLOOKUP(B44,'[1]LISTADO ATM'!$A$2:$C$820,3,0)</f>
        <v>ESTE</v>
      </c>
      <c r="B44" s="4">
        <v>631</v>
      </c>
      <c r="C44" s="9" t="str">
        <f>VLOOKUP(B44,'[1]LISTADO ATM'!$A$2:$B$820,2,0)</f>
        <v xml:space="preserve">ATM ASOCODEQUI (San Pedro) </v>
      </c>
      <c r="D44" s="47" t="s">
        <v>16</v>
      </c>
      <c r="E44" s="48"/>
    </row>
    <row r="45" spans="1:5" ht="17.399999999999999" x14ac:dyDescent="0.3">
      <c r="A45" s="4" t="str">
        <f>VLOOKUP(B45,'[1]LISTADO ATM'!$A$2:$C$820,3,0)</f>
        <v>SUR</v>
      </c>
      <c r="B45" s="4">
        <v>616</v>
      </c>
      <c r="C45" s="9" t="str">
        <f>VLOOKUP(B45,'[1]LISTADO ATM'!$A$2:$B$820,2,0)</f>
        <v xml:space="preserve">ATM 5ta. Brigada Barahona </v>
      </c>
      <c r="D45" s="47" t="s">
        <v>19</v>
      </c>
      <c r="E45" s="48"/>
    </row>
    <row r="46" spans="1:5" ht="18" thickBot="1" x14ac:dyDescent="0.35">
      <c r="A46" s="6" t="s">
        <v>11</v>
      </c>
      <c r="B46" s="11">
        <f>COUNT(B38:B45)</f>
        <v>8</v>
      </c>
      <c r="C46" s="20"/>
      <c r="D46" s="44"/>
      <c r="E46" s="46"/>
    </row>
  </sheetData>
  <mergeCells count="19">
    <mergeCell ref="D46:E46"/>
    <mergeCell ref="D38:E38"/>
    <mergeCell ref="D39:E39"/>
    <mergeCell ref="D40:E40"/>
    <mergeCell ref="D41:E41"/>
    <mergeCell ref="D42:E42"/>
    <mergeCell ref="D43:E43"/>
    <mergeCell ref="D44:E44"/>
    <mergeCell ref="D45:E45"/>
    <mergeCell ref="A1:E1"/>
    <mergeCell ref="A2:E2"/>
    <mergeCell ref="A7:E7"/>
    <mergeCell ref="C10:E10"/>
    <mergeCell ref="A12:E12"/>
    <mergeCell ref="A26:E26"/>
    <mergeCell ref="A33:B33"/>
    <mergeCell ref="A34:B34"/>
    <mergeCell ref="A36:E36"/>
    <mergeCell ref="D37:E37"/>
  </mergeCells>
  <phoneticPr fontId="11" type="noConversion"/>
  <conditionalFormatting sqref="B46:B1048576 B24:B26 B1:B7 B28:B36 B9:B12">
    <cfRule type="duplicateValues" dxfId="24" priority="124"/>
  </conditionalFormatting>
  <conditionalFormatting sqref="B24:B26">
    <cfRule type="duplicateValues" dxfId="23" priority="132"/>
  </conditionalFormatting>
  <conditionalFormatting sqref="B46:B1048576 B1:B7 B14:B26 B28:B36 B9:B12">
    <cfRule type="duplicateValues" dxfId="22" priority="140"/>
  </conditionalFormatting>
  <conditionalFormatting sqref="B38">
    <cfRule type="duplicateValues" dxfId="21" priority="48"/>
  </conditionalFormatting>
  <conditionalFormatting sqref="B38">
    <cfRule type="duplicateValues" dxfId="20" priority="49"/>
  </conditionalFormatting>
  <conditionalFormatting sqref="B38:B1048576 B28:B36 B1:B12 B14:B26">
    <cfRule type="duplicateValues" dxfId="19" priority="32"/>
    <cfRule type="duplicateValues" dxfId="18" priority="41"/>
  </conditionalFormatting>
  <conditionalFormatting sqref="B10">
    <cfRule type="duplicateValues" dxfId="17" priority="39"/>
  </conditionalFormatting>
  <conditionalFormatting sqref="E46:E1048576 E1:E12 E31:E38 E24:E26 E28 E14:E18">
    <cfRule type="duplicateValues" dxfId="16" priority="431"/>
  </conditionalFormatting>
  <conditionalFormatting sqref="E40">
    <cfRule type="duplicateValues" dxfId="15" priority="26"/>
  </conditionalFormatting>
  <conditionalFormatting sqref="E40">
    <cfRule type="duplicateValues" dxfId="14" priority="25"/>
  </conditionalFormatting>
  <conditionalFormatting sqref="E41">
    <cfRule type="duplicateValues" dxfId="13" priority="24"/>
  </conditionalFormatting>
  <conditionalFormatting sqref="E41">
    <cfRule type="duplicateValues" dxfId="12" priority="23"/>
  </conditionalFormatting>
  <conditionalFormatting sqref="E46:E1048576 E1:E12 E31:E39 E24:E26 E28 E14:E18">
    <cfRule type="duplicateValues" dxfId="11" priority="653"/>
  </conditionalFormatting>
  <conditionalFormatting sqref="E21:E23">
    <cfRule type="duplicateValues" dxfId="10" priority="8"/>
  </conditionalFormatting>
  <conditionalFormatting sqref="E43:E44">
    <cfRule type="duplicateValues" dxfId="9" priority="4"/>
  </conditionalFormatting>
  <conditionalFormatting sqref="E43:E44">
    <cfRule type="duplicateValues" dxfId="8" priority="3"/>
  </conditionalFormatting>
  <conditionalFormatting sqref="E42">
    <cfRule type="duplicateValues" dxfId="7" priority="764"/>
  </conditionalFormatting>
  <conditionalFormatting sqref="B14:B23">
    <cfRule type="duplicateValues" dxfId="6" priority="800"/>
  </conditionalFormatting>
  <conditionalFormatting sqref="E19:E20">
    <cfRule type="duplicateValues" dxfId="5" priority="801"/>
  </conditionalFormatting>
  <conditionalFormatting sqref="E29:E30">
    <cfRule type="duplicateValues" dxfId="4" priority="825"/>
  </conditionalFormatting>
  <conditionalFormatting sqref="E39">
    <cfRule type="duplicateValues" dxfId="3" priority="851"/>
  </conditionalFormatting>
  <conditionalFormatting sqref="B39:B45">
    <cfRule type="duplicateValues" dxfId="2" priority="959"/>
  </conditionalFormatting>
  <conditionalFormatting sqref="B38:B45">
    <cfRule type="duplicateValues" dxfId="1" priority="960"/>
  </conditionalFormatting>
  <conditionalFormatting sqref="E45">
    <cfRule type="duplicateValues" dxfId="0" priority="96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2021-03-11T06:48:04Z</dcterms:modified>
</cp:coreProperties>
</file>