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4\"/>
    </mc:Choice>
  </mc:AlternateContent>
  <bookViews>
    <workbookView xWindow="0" yWindow="0" windowWidth="28800" windowHeight="12330" firstSheet="1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C20" i="1"/>
  <c r="A20" i="1"/>
  <c r="B46" i="1"/>
  <c r="C45" i="1"/>
  <c r="A45" i="1"/>
  <c r="B29" i="1"/>
  <c r="C28" i="1"/>
  <c r="A28" i="1"/>
  <c r="C44" i="1"/>
  <c r="A44" i="1"/>
  <c r="C43" i="1"/>
  <c r="A43" i="1"/>
  <c r="C40" i="1" l="1"/>
  <c r="C41" i="1"/>
  <c r="C42" i="1"/>
  <c r="A41" i="1"/>
  <c r="A42" i="1"/>
  <c r="A26" i="1"/>
  <c r="C26" i="1"/>
  <c r="A27" i="1"/>
  <c r="C27" i="1"/>
  <c r="B10" i="1"/>
  <c r="A19" i="1"/>
  <c r="C19" i="1"/>
  <c r="A18" i="1" l="1"/>
  <c r="C18" i="1"/>
  <c r="A39" i="1" l="1"/>
  <c r="A40" i="1"/>
  <c r="C39" i="1"/>
  <c r="A15" i="1"/>
  <c r="A16" i="1"/>
  <c r="A17" i="1"/>
  <c r="C15" i="1"/>
  <c r="C16" i="1"/>
  <c r="C17" i="1"/>
  <c r="A37" i="1" l="1"/>
  <c r="C37" i="1"/>
  <c r="A14" i="1"/>
  <c r="C38" i="1"/>
  <c r="A38" i="1"/>
  <c r="C14" i="1"/>
  <c r="A25" i="1"/>
  <c r="C25" i="1"/>
  <c r="C36" i="1" l="1"/>
  <c r="A36" i="1"/>
  <c r="C9" i="1"/>
  <c r="A9" i="1"/>
  <c r="A32" i="1" l="1"/>
</calcChain>
</file>

<file path=xl/sharedStrings.xml><?xml version="1.0" encoding="utf-8"?>
<sst xmlns="http://schemas.openxmlformats.org/spreadsheetml/2006/main" count="54" uniqueCount="21">
  <si>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</si>
  <si>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</si>
  <si>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</si>
  <si>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</si>
  <si>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</si>
  <si>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</si>
  <si>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</si>
  <si>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</si>
  <si>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</si>
  <si>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</si>
  <si>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</si>
  <si>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</si>
  <si>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</si>
  <si>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</si>
  <si>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</si>
  <si>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</si>
  <si>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3 Gavetas Vacías</t>
  </si>
  <si>
    <t>Abastecido</t>
  </si>
  <si>
    <t xml:space="preserve">GAVETAS VACIAS + GAVETAS FALLANDO </t>
  </si>
  <si>
    <t>2 Gavetas Vacías y 1 Fallando</t>
  </si>
  <si>
    <t>1 Gavetas Vacías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</si>
</sst>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16" zoomScale="85" zoomScaleNormal="85" workbookViewId="0">
      <selection activeCell="A16" sqref="A1:XFD1048576"/>
    </sheetView>
  </sheetViews>
  <sheetFormatPr baseColWidth="10" defaultColWidth="52.7109375" defaultRowHeight="15" x14ac:dyDescent="0.25"/>
  <cols>
    <col min="1" max="1" width="40.7109375" customWidth="1"/>
    <col min="2" max="2" width="18.28515625" style="8" customWidth="1"/>
    <col min="4" max="4" width="36.5703125" bestFit="1" customWidth="1"/>
    <col min="5" max="5" width="20" customWidth="1"/>
  </cols>
  <sheetData>
    <row r="1" spans="1:5" ht="22.5" x14ac:dyDescent="0.25">
      <c r="A1" s="31" t="s">
        <v>1</v>
      </c>
      <c r="B1" s="32"/>
      <c r="C1" s="32"/>
      <c r="D1" s="32"/>
      <c r="E1" s="33"/>
    </row>
    <row r="2" spans="1:5" ht="25.5" x14ac:dyDescent="0.25">
      <c r="A2" s="34" t="s">
        <v>0</v>
      </c>
      <c r="B2" s="35"/>
      <c r="C2" s="35"/>
      <c r="D2" s="35"/>
      <c r="E2" s="36"/>
    </row>
    <row r="3" spans="1:5" ht="18" x14ac:dyDescent="0.25">
      <c r="B3" s="1"/>
      <c r="C3" s="1"/>
      <c r="D3" s="1"/>
      <c r="E3" s="16"/>
    </row>
    <row r="4" spans="1:5" ht="18.75" thickBot="1" x14ac:dyDescent="0.3">
      <c r="A4" s="13" t="s">
        <v>2</v>
      </c>
      <c r="B4" s="15">
        <v>44268.708333333336</v>
      </c>
      <c r="C4" s="1"/>
      <c r="D4" s="1"/>
      <c r="E4" s="17"/>
    </row>
    <row r="5" spans="1:5" ht="18.75" thickBot="1" x14ac:dyDescent="0.3">
      <c r="A5" s="13" t="s">
        <v>3</v>
      </c>
      <c r="B5" s="15">
        <v>44269.25</v>
      </c>
      <c r="C5" s="14"/>
      <c r="D5" s="1"/>
      <c r="E5" s="17"/>
    </row>
    <row r="6" spans="1:5" ht="18" x14ac:dyDescent="0.25">
      <c r="B6" s="1"/>
      <c r="C6" s="1"/>
      <c r="D6" s="1"/>
      <c r="E6" s="19"/>
    </row>
    <row r="7" spans="1:5" ht="18" x14ac:dyDescent="0.25">
      <c r="A7" s="37" t="s">
        <v>4</v>
      </c>
      <c r="B7" s="38"/>
      <c r="C7" s="38"/>
      <c r="D7" s="38"/>
      <c r="E7" s="39"/>
    </row>
    <row r="8" spans="1:5" ht="18" x14ac:dyDescent="0.25">
      <c r="A8" s="2" t="s">
        <v>5</v>
      </c>
      <c r="B8" s="3" t="s">
        <v>6</v>
      </c>
      <c r="C8" s="2" t="s">
        <v>7</v>
      </c>
      <c r="D8" s="18" t="s">
        <v>8</v>
      </c>
      <c r="E8" s="18" t="s">
        <v>9</v>
      </c>
    </row>
    <row r="9" spans="1:5" ht="18" x14ac:dyDescent="0.25">
      <c r="A9" s="9" t="e">
        <f>VLOOKUP(B9,'[1]LISTADO ATM'!$A$2:$C$820,3,0)</f>
        <v>#N/A</v>
      </c>
      <c r="B9" s="4"/>
      <c r="C9" s="4" t="e">
        <f>VLOOKUP(B9,'[1]LISTADO ATM'!$A$2:$B$820,2,0)</f>
        <v>#N/A</v>
      </c>
      <c r="D9" s="23" t="s">
        <v>17</v>
      </c>
      <c r="E9" s="24"/>
    </row>
    <row r="10" spans="1:5" ht="18.75" thickBot="1" x14ac:dyDescent="0.3">
      <c r="A10" s="6" t="s">
        <v>11</v>
      </c>
      <c r="B10" s="11">
        <f>COUNT(B9:B9)</f>
        <v>0</v>
      </c>
      <c r="C10" s="29"/>
      <c r="D10" s="40"/>
      <c r="E10" s="30"/>
    </row>
    <row r="11" spans="1:5" ht="15.75" thickBot="1" x14ac:dyDescent="0.3">
      <c r="E11" s="8"/>
    </row>
    <row r="12" spans="1:5" ht="18.75" thickBot="1" x14ac:dyDescent="0.3">
      <c r="A12" s="43" t="s">
        <v>15</v>
      </c>
      <c r="B12" s="44"/>
      <c r="C12" s="44"/>
      <c r="D12" s="44"/>
      <c r="E12" s="45"/>
    </row>
    <row r="13" spans="1:5" ht="18" x14ac:dyDescent="0.25">
      <c r="A13" s="2" t="s">
        <v>5</v>
      </c>
      <c r="B13" s="2" t="s">
        <v>6</v>
      </c>
      <c r="C13" s="3" t="s">
        <v>7</v>
      </c>
      <c r="D13" s="3" t="s">
        <v>8</v>
      </c>
      <c r="E13" s="3" t="s">
        <v>9</v>
      </c>
    </row>
    <row r="14" spans="1:5" ht="18" x14ac:dyDescent="0.25">
      <c r="A14" s="9" t="str">
        <f>VLOOKUP(B14,'[1]LISTADO ATM'!$A$2:$C$820,3,0)</f>
        <v>DISTRITO NACIONAL</v>
      </c>
      <c r="B14" s="4">
        <v>160</v>
      </c>
      <c r="C14" s="4" t="str">
        <f>VLOOKUP(B14,'[1]LISTADO ATM'!$A$2:$B$820,2,0)</f>
        <v xml:space="preserve">ATM Oficina Herrera </v>
      </c>
      <c r="D14" s="21" t="s">
        <v>10</v>
      </c>
      <c r="E14" s="25">
        <v>335820525</v>
      </c>
    </row>
    <row r="15" spans="1:5" ht="18" x14ac:dyDescent="0.25">
      <c r="A15" s="9" t="str">
        <f>VLOOKUP(B15,'[1]LISTADO ATM'!$A$2:$C$820,3,0)</f>
        <v>SUR</v>
      </c>
      <c r="B15" s="4">
        <v>870</v>
      </c>
      <c r="C15" s="4" t="str">
        <f>VLOOKUP(B15,'[1]LISTADO ATM'!$A$2:$B$820,2,0)</f>
        <v xml:space="preserve">ATM Willbes Dominicana (Barahona) </v>
      </c>
      <c r="D15" s="21" t="s">
        <v>10</v>
      </c>
      <c r="E15" s="25">
        <v>335820721</v>
      </c>
    </row>
    <row r="16" spans="1:5" ht="18" x14ac:dyDescent="0.25">
      <c r="A16" s="9" t="str">
        <f>VLOOKUP(B16,'[1]LISTADO ATM'!$A$2:$C$820,3,0)</f>
        <v>DISTRITO NACIONAL</v>
      </c>
      <c r="B16" s="4">
        <v>494</v>
      </c>
      <c r="C16" s="4" t="str">
        <f>VLOOKUP(B16,'[1]LISTADO ATM'!$A$2:$B$820,2,0)</f>
        <v xml:space="preserve">ATM Oficina Blue Mall </v>
      </c>
      <c r="D16" s="21" t="s">
        <v>10</v>
      </c>
      <c r="E16" s="25">
        <v>335820761</v>
      </c>
    </row>
    <row r="17" spans="1:5" ht="18" x14ac:dyDescent="0.25">
      <c r="A17" s="9" t="str">
        <f>VLOOKUP(B17,'[1]LISTADO ATM'!$A$2:$C$820,3,0)</f>
        <v>DISTRITO NACIONAL</v>
      </c>
      <c r="B17" s="4">
        <v>554</v>
      </c>
      <c r="C17" s="4" t="str">
        <f>VLOOKUP(B17,'[1]LISTADO ATM'!$A$2:$B$820,2,0)</f>
        <v xml:space="preserve">ATM Oficina Isabel La Católica I </v>
      </c>
      <c r="D17" s="21" t="s">
        <v>10</v>
      </c>
      <c r="E17" s="25">
        <v>335820838</v>
      </c>
    </row>
    <row r="18" spans="1:5" ht="18" x14ac:dyDescent="0.25">
      <c r="A18" s="9" t="str">
        <f>VLOOKUP(B18,'[1]LISTADO ATM'!$A$2:$C$820,3,0)</f>
        <v>NORTE</v>
      </c>
      <c r="B18" s="4">
        <v>712</v>
      </c>
      <c r="C18" s="4" t="str">
        <f>VLOOKUP(B18,'[1]LISTADO ATM'!$A$2:$B$820,2,0)</f>
        <v xml:space="preserve">ATM Oficina Imbert </v>
      </c>
      <c r="D18" s="21" t="s">
        <v>10</v>
      </c>
      <c r="E18" s="25">
        <v>335820852</v>
      </c>
    </row>
    <row r="19" spans="1:5" ht="18" x14ac:dyDescent="0.25">
      <c r="A19" s="9" t="str">
        <f>VLOOKUP(B19,'[1]LISTADO ATM'!$A$2:$C$820,3,0)</f>
        <v>DISTRITO NACIONAL</v>
      </c>
      <c r="B19" s="4">
        <v>566</v>
      </c>
      <c r="C19" s="4" t="str">
        <f>VLOOKUP(B19,'[1]LISTADO ATM'!$A$2:$B$820,2,0)</f>
        <v xml:space="preserve">ATM Hiper Olé Aut. Duarte </v>
      </c>
      <c r="D19" s="21" t="s">
        <v>10</v>
      </c>
      <c r="E19" s="25">
        <v>335820860</v>
      </c>
    </row>
    <row r="20" spans="1:5" ht="18" x14ac:dyDescent="0.25">
      <c r="A20" s="9" t="str">
        <f>VLOOKUP(B20,'[1]LISTADO ATM'!$A$2:$C$820,3,0)</f>
        <v>SUR</v>
      </c>
      <c r="B20" s="4">
        <v>252</v>
      </c>
      <c r="C20" s="4" t="str">
        <f>VLOOKUP(B20,'[1]LISTADO ATM'!$A$2:$B$820,2,0)</f>
        <v xml:space="preserve">ATM Banco Agrícola (Barahona) </v>
      </c>
      <c r="D20" s="21" t="s">
        <v>10</v>
      </c>
      <c r="E20" s="25">
        <v>335820870</v>
      </c>
    </row>
    <row r="21" spans="1:5" ht="18.75" thickBot="1" x14ac:dyDescent="0.3">
      <c r="A21" s="10" t="s">
        <v>11</v>
      </c>
      <c r="B21" s="11">
        <f>COUNT(B14:B20)</f>
        <v>7</v>
      </c>
      <c r="C21" s="20"/>
      <c r="D21" s="20"/>
      <c r="E21" s="20"/>
    </row>
    <row r="22" spans="1:5" ht="15.75" thickBot="1" x14ac:dyDescent="0.3">
      <c r="E22" s="8"/>
    </row>
    <row r="23" spans="1:5" ht="18.75" thickBot="1" x14ac:dyDescent="0.3">
      <c r="A23" s="43" t="s">
        <v>18</v>
      </c>
      <c r="B23" s="44"/>
      <c r="C23" s="44"/>
      <c r="D23" s="44"/>
      <c r="E23" s="45"/>
    </row>
    <row r="24" spans="1:5" ht="18" x14ac:dyDescent="0.25">
      <c r="A24" s="2" t="s">
        <v>5</v>
      </c>
      <c r="B24" s="2" t="s">
        <v>6</v>
      </c>
      <c r="C24" s="3" t="s">
        <v>7</v>
      </c>
      <c r="D24" s="3" t="s">
        <v>8</v>
      </c>
      <c r="E24" s="3" t="s">
        <v>9</v>
      </c>
    </row>
    <row r="25" spans="1:5" ht="18" x14ac:dyDescent="0.25">
      <c r="A25" s="9" t="str">
        <f>VLOOKUP(B25,'[1]LISTADO ATM'!$A$2:$C$820,3,0)</f>
        <v>NORTE</v>
      </c>
      <c r="B25" s="4">
        <v>315</v>
      </c>
      <c r="C25" s="4" t="str">
        <f>VLOOKUP(B25,'[1]LISTADO ATM'!$A$2:$B$820,2,0)</f>
        <v xml:space="preserve">ATM Oficina Estrella Sadalá </v>
      </c>
      <c r="D25" s="4" t="s">
        <v>14</v>
      </c>
      <c r="E25" s="25">
        <v>335820845</v>
      </c>
    </row>
    <row r="26" spans="1:5" ht="18" x14ac:dyDescent="0.25">
      <c r="A26" s="9" t="str">
        <f>VLOOKUP(B26,'[1]LISTADO ATM'!$A$2:$C$820,3,0)</f>
        <v>NORTE</v>
      </c>
      <c r="B26" s="4">
        <v>189</v>
      </c>
      <c r="C26" s="4" t="str">
        <f>VLOOKUP(B26,'[1]LISTADO ATM'!$A$2:$B$820,2,0)</f>
        <v xml:space="preserve">ATM Comando Regional Cibao Central P.N. </v>
      </c>
      <c r="D26" s="4" t="s">
        <v>14</v>
      </c>
      <c r="E26" s="26">
        <v>335820858</v>
      </c>
    </row>
    <row r="27" spans="1:5" ht="18" x14ac:dyDescent="0.25">
      <c r="A27" s="9" t="str">
        <f>VLOOKUP(B27,'[1]LISTADO ATM'!$A$2:$C$820,3,0)</f>
        <v>DISTRITO NACIONAL</v>
      </c>
      <c r="B27" s="4">
        <v>971</v>
      </c>
      <c r="C27" s="4" t="str">
        <f>VLOOKUP(B27,'[1]LISTADO ATM'!$A$2:$B$820,2,0)</f>
        <v xml:space="preserve">ATM Club Banreservas I </v>
      </c>
      <c r="D27" s="4" t="s">
        <v>14</v>
      </c>
      <c r="E27" s="26">
        <v>335820859</v>
      </c>
    </row>
    <row r="28" spans="1:5" ht="18" x14ac:dyDescent="0.25">
      <c r="A28" s="9" t="str">
        <f>VLOOKUP(B28,'[1]LISTADO ATM'!$A$2:$C$820,3,0)</f>
        <v>DISTRITO NACIONAL</v>
      </c>
      <c r="B28" s="4">
        <v>314</v>
      </c>
      <c r="C28" s="4" t="str">
        <f>VLOOKUP(B28,'[1]LISTADO ATM'!$A$2:$B$820,2,0)</f>
        <v xml:space="preserve">ATM UNP Cambita Garabito (San Cristóbal) </v>
      </c>
      <c r="D28" s="4" t="s">
        <v>14</v>
      </c>
      <c r="E28" s="26">
        <v>335820882</v>
      </c>
    </row>
    <row r="29" spans="1:5" ht="18.75" thickBot="1" x14ac:dyDescent="0.3">
      <c r="A29" s="6" t="s">
        <v>11</v>
      </c>
      <c r="B29" s="11">
        <f>COUNT(B25:B28)</f>
        <v>4</v>
      </c>
      <c r="C29" s="20"/>
      <c r="D29" s="5"/>
      <c r="E29" s="22"/>
    </row>
    <row r="30" spans="1:5" ht="15.75" thickBot="1" x14ac:dyDescent="0.3">
      <c r="E30" s="8"/>
    </row>
    <row r="31" spans="1:5" ht="18.75" thickBot="1" x14ac:dyDescent="0.3">
      <c r="A31" s="46" t="s">
        <v>12</v>
      </c>
      <c r="B31" s="47"/>
      <c r="E31" s="8"/>
    </row>
    <row r="32" spans="1:5" ht="18.75" thickBot="1" x14ac:dyDescent="0.3">
      <c r="A32" s="48">
        <f>+B21+B29</f>
        <v>11</v>
      </c>
      <c r="B32" s="49"/>
      <c r="E32" s="8"/>
    </row>
    <row r="33" spans="1:5" ht="15.75" thickBot="1" x14ac:dyDescent="0.3">
      <c r="E33" s="8"/>
    </row>
    <row r="34" spans="1:5" ht="18.75" thickBot="1" x14ac:dyDescent="0.3">
      <c r="A34" s="43" t="s">
        <v>13</v>
      </c>
      <c r="B34" s="44"/>
      <c r="C34" s="44"/>
      <c r="D34" s="44"/>
      <c r="E34" s="45"/>
    </row>
    <row r="35" spans="1:5" ht="18" x14ac:dyDescent="0.25">
      <c r="A35" s="12" t="s">
        <v>5</v>
      </c>
      <c r="B35" s="12" t="s">
        <v>6</v>
      </c>
      <c r="C35" s="7" t="s">
        <v>7</v>
      </c>
      <c r="D35" s="41" t="s">
        <v>8</v>
      </c>
      <c r="E35" s="42"/>
    </row>
    <row r="36" spans="1:5" ht="18" x14ac:dyDescent="0.25">
      <c r="A36" s="4" t="str">
        <f>VLOOKUP(B36,'[1]LISTADO ATM'!$A$2:$C$820,3,0)</f>
        <v>DISTRITO NACIONAL</v>
      </c>
      <c r="B36" s="4">
        <v>575</v>
      </c>
      <c r="C36" s="9" t="str">
        <f>VLOOKUP(B36,'[1]LISTADO ATM'!$A$2:$B$820,2,0)</f>
        <v xml:space="preserve">ATM EDESUR Tiradentes </v>
      </c>
      <c r="D36" s="27" t="s">
        <v>19</v>
      </c>
      <c r="E36" s="28"/>
    </row>
    <row r="37" spans="1:5" ht="18" x14ac:dyDescent="0.25">
      <c r="A37" s="4" t="str">
        <f>VLOOKUP(B37,'[1]LISTADO ATM'!$A$2:$C$820,3,0)</f>
        <v>DISTRITO NACIONAL</v>
      </c>
      <c r="B37" s="4">
        <v>443</v>
      </c>
      <c r="C37" s="9" t="str">
        <f>VLOOKUP(B37,'[1]LISTADO ATM'!$A$2:$B$820,2,0)</f>
        <v xml:space="preserve">ATM Edificio San Rafael </v>
      </c>
      <c r="D37" s="27" t="s">
        <v>16</v>
      </c>
      <c r="E37" s="28"/>
    </row>
    <row r="38" spans="1:5" ht="18" x14ac:dyDescent="0.25">
      <c r="A38" s="4" t="str">
        <f>VLOOKUP(B38,'[1]LISTADO ATM'!$A$2:$C$820,3,0)</f>
        <v>DISTRITO NACIONAL</v>
      </c>
      <c r="B38" s="4">
        <v>722</v>
      </c>
      <c r="C38" s="9" t="str">
        <f>VLOOKUP(B38,'[1]LISTADO ATM'!$A$2:$B$820,2,0)</f>
        <v xml:space="preserve">ATM Oficina Charles de Gaulle III </v>
      </c>
      <c r="D38" s="27" t="s">
        <v>19</v>
      </c>
      <c r="E38" s="28"/>
    </row>
    <row r="39" spans="1:5" ht="18" x14ac:dyDescent="0.25">
      <c r="A39" s="4" t="str">
        <f>VLOOKUP(B39,'[1]LISTADO ATM'!$A$2:$C$820,3,0)</f>
        <v>DISTRITO NACIONAL</v>
      </c>
      <c r="B39" s="4">
        <v>600</v>
      </c>
      <c r="C39" s="9" t="str">
        <f>VLOOKUP(B39,'[1]LISTADO ATM'!$A$2:$B$820,2,0)</f>
        <v>ATM S/M Bravo Hipica</v>
      </c>
      <c r="D39" s="27" t="s">
        <v>20</v>
      </c>
      <c r="E39" s="28"/>
    </row>
    <row r="40" spans="1:5" ht="18" x14ac:dyDescent="0.25">
      <c r="A40" s="4" t="str">
        <f>VLOOKUP(B40,'[1]LISTADO ATM'!$A$2:$C$820,3,0)</f>
        <v>DISTRITO NACIONAL</v>
      </c>
      <c r="B40" s="4">
        <v>979</v>
      </c>
      <c r="C40" s="9" t="str">
        <f>VLOOKUP(B40,'[1]LISTADO ATM'!$A$2:$B$820,2,0)</f>
        <v xml:space="preserve">ATM Oficina Luperón I </v>
      </c>
      <c r="D40" s="27" t="s">
        <v>16</v>
      </c>
      <c r="E40" s="28"/>
    </row>
    <row r="41" spans="1:5" ht="18" x14ac:dyDescent="0.25">
      <c r="A41" s="4" t="str">
        <f>VLOOKUP(B41,'[1]LISTADO ATM'!$A$2:$C$820,3,0)</f>
        <v>DISTRITO NACIONAL</v>
      </c>
      <c r="B41" s="4">
        <v>698</v>
      </c>
      <c r="C41" s="9" t="str">
        <f>VLOOKUP(B41,'[1]LISTADO ATM'!$A$2:$B$820,2,0)</f>
        <v>ATM Parador Bellamar</v>
      </c>
      <c r="D41" s="27" t="s">
        <v>16</v>
      </c>
      <c r="E41" s="28"/>
    </row>
    <row r="42" spans="1:5" ht="18" x14ac:dyDescent="0.25">
      <c r="A42" s="4" t="str">
        <f>VLOOKUP(B42,'[1]LISTADO ATM'!$A$2:$C$820,3,0)</f>
        <v>DISTRITO NACIONAL</v>
      </c>
      <c r="B42" s="4">
        <v>559</v>
      </c>
      <c r="C42" s="9" t="str">
        <f>VLOOKUP(B42,'[1]LISTADO ATM'!$A$2:$B$820,2,0)</f>
        <v xml:space="preserve">ATM UNP Metro I </v>
      </c>
      <c r="D42" s="27" t="s">
        <v>16</v>
      </c>
      <c r="E42" s="28"/>
    </row>
    <row r="43" spans="1:5" ht="18" x14ac:dyDescent="0.25">
      <c r="A43" s="4" t="str">
        <f>VLOOKUP(B43,'[1]LISTADO ATM'!$A$2:$C$820,3,0)</f>
        <v>ESTE</v>
      </c>
      <c r="B43" s="4">
        <v>211</v>
      </c>
      <c r="C43" s="9" t="str">
        <f>VLOOKUP(B43,'[1]LISTADO ATM'!$A$2:$B$820,2,0)</f>
        <v xml:space="preserve">ATM Oficina La Romana I </v>
      </c>
      <c r="D43" s="27" t="s">
        <v>16</v>
      </c>
      <c r="E43" s="28"/>
    </row>
    <row r="44" spans="1:5" ht="18" x14ac:dyDescent="0.25">
      <c r="A44" s="4" t="str">
        <f>VLOOKUP(B44,'[1]LISTADO ATM'!$A$2:$C$820,3,0)</f>
        <v>NORTE</v>
      </c>
      <c r="B44" s="4">
        <v>256</v>
      </c>
      <c r="C44" s="9" t="str">
        <f>VLOOKUP(B44,'[1]LISTADO ATM'!$A$2:$B$820,2,0)</f>
        <v xml:space="preserve">ATM Oficina Licey Al Medio </v>
      </c>
      <c r="D44" s="27" t="s">
        <v>16</v>
      </c>
      <c r="E44" s="28"/>
    </row>
    <row r="45" spans="1:5" ht="18" x14ac:dyDescent="0.25">
      <c r="A45" s="4" t="str">
        <f>VLOOKUP(B45,'[1]LISTADO ATM'!$A$2:$C$820,3,0)</f>
        <v>DISTRITO NACIONAL</v>
      </c>
      <c r="B45" s="4">
        <v>714</v>
      </c>
      <c r="C45" s="9" t="str">
        <f>VLOOKUP(B45,'[1]LISTADO ATM'!$A$2:$B$820,2,0)</f>
        <v xml:space="preserve">ATM Hospital de Herrera </v>
      </c>
      <c r="D45" s="27" t="s">
        <v>19</v>
      </c>
      <c r="E45" s="28"/>
    </row>
    <row r="46" spans="1:5" ht="18.75" thickBot="1" x14ac:dyDescent="0.3">
      <c r="A46" s="6" t="s">
        <v>11</v>
      </c>
      <c r="B46" s="11">
        <f>COUNT(B36:B45)</f>
        <v>10</v>
      </c>
      <c r="C46" s="20"/>
      <c r="D46" s="29"/>
      <c r="E46" s="30"/>
    </row>
  </sheetData>
  <mergeCells count="21">
    <mergeCell ref="A1:E1"/>
    <mergeCell ref="A2:E2"/>
    <mergeCell ref="A7:E7"/>
    <mergeCell ref="C10:E10"/>
    <mergeCell ref="D36:E36"/>
    <mergeCell ref="D35:E35"/>
    <mergeCell ref="A12:E12"/>
    <mergeCell ref="A23:E23"/>
    <mergeCell ref="A31:B31"/>
    <mergeCell ref="A32:B32"/>
    <mergeCell ref="A34:E34"/>
    <mergeCell ref="D38:E38"/>
    <mergeCell ref="D37:E37"/>
    <mergeCell ref="D46:E46"/>
    <mergeCell ref="D39:E39"/>
    <mergeCell ref="D40:E40"/>
    <mergeCell ref="D41:E41"/>
    <mergeCell ref="D42:E42"/>
    <mergeCell ref="D43:E43"/>
    <mergeCell ref="D44:E44"/>
    <mergeCell ref="D45:E45"/>
  </mergeCells>
  <phoneticPr fontId="11" type="noConversion"/>
  <conditionalFormatting sqref="B46:B1048576 B1:B19 B29:B42 B21:B27">
    <cfRule type="duplicateValues" dxfId="14" priority="18"/>
  </conditionalFormatting>
  <conditionalFormatting sqref="E46:E1048576 E1:E19 E29:E42 E21:E27">
    <cfRule type="duplicateValues" dxfId="13" priority="17"/>
  </conditionalFormatting>
  <conditionalFormatting sqref="B43">
    <cfRule type="duplicateValues" dxfId="12" priority="16"/>
  </conditionalFormatting>
  <conditionalFormatting sqref="E43">
    <cfRule type="duplicateValues" dxfId="11" priority="15"/>
  </conditionalFormatting>
  <conditionalFormatting sqref="B44">
    <cfRule type="duplicateValues" dxfId="10" priority="14"/>
  </conditionalFormatting>
  <conditionalFormatting sqref="E44">
    <cfRule type="duplicateValues" dxfId="9" priority="13"/>
  </conditionalFormatting>
  <conditionalFormatting sqref="B28">
    <cfRule type="duplicateValues" dxfId="8" priority="12"/>
  </conditionalFormatting>
  <conditionalFormatting sqref="E28">
    <cfRule type="duplicateValues" dxfId="7" priority="11"/>
  </conditionalFormatting>
  <conditionalFormatting sqref="B45">
    <cfRule type="duplicateValues" dxfId="6" priority="8"/>
  </conditionalFormatting>
  <conditionalFormatting sqref="E45">
    <cfRule type="duplicateValues" dxfId="5" priority="6"/>
  </conditionalFormatting>
  <conditionalFormatting sqref="B1:B19 B21:B1048576">
    <cfRule type="duplicateValues" dxfId="4" priority="5"/>
  </conditionalFormatting>
  <conditionalFormatting sqref="B20">
    <cfRule type="duplicateValues" dxfId="3" priority="4"/>
  </conditionalFormatting>
  <conditionalFormatting sqref="E20">
    <cfRule type="duplicateValues" dxfId="2" priority="3"/>
  </conditionalFormatting>
  <conditionalFormatting sqref="B20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2021-03-14T11:32:15Z</dcterms:modified>
</cp:coreProperties>
</file>